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  <sheet name="Table 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<sst xmlns="http://schemas.openxmlformats.org/spreadsheetml/2006/main" count="210" uniqueCount="120">
  <si>
    <t xml:space="preserve">ПРИХОДИ</t>
  </si>
  <si>
    <t xml:space="preserve">Класа/К атегориј а/Група</t>
  </si>
  <si>
    <t xml:space="preserve">Конто</t>
  </si>
  <si>
    <t xml:space="preserve">ВРСТЕ ПРИХОДА И ПРИМАЊА</t>
  </si>
  <si>
    <t xml:space="preserve">План за 2023.</t>
  </si>
  <si>
    <t xml:space="preserve">Извршење за 01.01. до 30.06.2023.</t>
  </si>
  <si>
    <t xml:space="preserve">УКУПНА ЈАВНА СРЕДСТВА – ОСТВАРЕНА</t>
  </si>
  <si>
    <t xml:space="preserve">Средства из буџета</t>
  </si>
  <si>
    <t xml:space="preserve">Средства из осталих извора финан. буџ. корисника</t>
  </si>
  <si>
    <t xml:space="preserve">%</t>
  </si>
  <si>
    <t xml:space="preserve">Средс тва из остали х извора финан
. буџ.
корис ника</t>
  </si>
  <si>
    <t xml:space="preserve">Пренета неутрошена средства за посебне намене</t>
  </si>
  <si>
    <t xml:space="preserve">0.00</t>
  </si>
  <si>
    <t xml:space="preserve">ТЕКУЋИ ПРИХОДИ</t>
  </si>
  <si>
    <t xml:space="preserve">ПОРЕЗИ</t>
  </si>
  <si>
    <t xml:space="preserve">ПОРЕЗ НА ДОХОДАК, ДОБИТ И КАПИТАЛНЕ ДОБИТКЕ</t>
  </si>
  <si>
    <t xml:space="preserve">Порез на зараде</t>
  </si>
  <si>
    <t xml:space="preserve">Порез на приходе од самосталних делатности који се плаћа према стварно оствареном приходу, по
решењу Пореске управе</t>
  </si>
  <si>
    <t xml:space="preserve">Порез на приходе од самосталних делатности који се плаћа према паушално утврђеном приходу, по
решењу Пореске управе</t>
  </si>
  <si>
    <t xml:space="preserve">Порез на приходе од самосталних делатности који се плаћа према стварно оствареном приходу
самоопорезивањем</t>
  </si>
  <si>
    <t xml:space="preserve">Порез на приходе од непокретности</t>
  </si>
  <si>
    <t xml:space="preserve">Порез на приходе од давања у закуп покретних ствари - по основу
самоопорезивања и по решењу
Пореске управе</t>
  </si>
  <si>
    <t xml:space="preserve">Порез на земљиште</t>
  </si>
  <si>
    <t xml:space="preserve">Самодопринос према зарадама запослених и по основу пензија на територији месне заједнице и општине</t>
  </si>
  <si>
    <t xml:space="preserve">Самодопринос из прихода од пољопривреде и шумарства</t>
  </si>
  <si>
    <t xml:space="preserve">Самодопринос из прихода лица која се баве самосталном делатношћу</t>
  </si>
  <si>
    <t xml:space="preserve">Порез на остале приходе</t>
  </si>
  <si>
    <t xml:space="preserve">Порез на приходе спортиста и спортских стручњака</t>
  </si>
  <si>
    <t xml:space="preserve">Порез на фонд зарада осталих запослених</t>
  </si>
  <si>
    <t xml:space="preserve">ПОРЕЗ НА ИМОВИНУ</t>
  </si>
  <si>
    <t xml:space="preserve">Порез на имовину (осим на земљиште,
акције и уделе) од физичких лица</t>
  </si>
  <si>
    <t xml:space="preserve">Порез на имовину (осим на земљиште, акције и уделе) од правних лица</t>
  </si>
  <si>
    <t xml:space="preserve">Порез на наслеђе и поклон по решењу
Пореске управе</t>
  </si>
  <si>
    <t xml:space="preserve">Порез на пренос апсолутних права на непокретности, по решењу Пореске
управе</t>
  </si>
  <si>
    <t xml:space="preserve">Порез на пренос апсолутних права на
акцијама и другим хартијама од вредности, по решењу Пореске управе</t>
  </si>
  <si>
    <t xml:space="preserve">Порез на пренос апсолутних права на моторним возилима, пловилима и
ваздухопловима, по решењу Пореске управе</t>
  </si>
  <si>
    <t xml:space="preserve">Порез на пренос апсолутних права на употребљена возила</t>
  </si>
  <si>
    <t xml:space="preserve">Порез на акције на име и уделе</t>
  </si>
  <si>
    <t xml:space="preserve">ПОРЕЗ НА ДОБРА И УСЛУГЕ</t>
  </si>
  <si>
    <t xml:space="preserve">Комунална такса за држање моторних
друмских и прикључних возила, осим пољопривредних возила и машина</t>
  </si>
  <si>
    <t xml:space="preserve">Накнада за промену намене обрадивог
пољопривредног земљишта</t>
  </si>
  <si>
    <t xml:space="preserve">Накнаде за супстанце које оштећују озонски омотач</t>
  </si>
  <si>
    <t xml:space="preserve">Боравишна такса</t>
  </si>
  <si>
    <t xml:space="preserve">Боравишна такса по решењу надлежног органа ЈЛС</t>
  </si>
  <si>
    <t xml:space="preserve">Посебна накнада за заштиту и унапређење животне средине</t>
  </si>
  <si>
    <t xml:space="preserve">Наканада за коришћење простора на
јавној површини у пословне и друге сврхе</t>
  </si>
  <si>
    <t xml:space="preserve">Накнада за коришћење јавне површине по основу заузећа грађевинским
материјалом и за извођење грађевинских радова и изградњу</t>
  </si>
  <si>
    <t xml:space="preserve">ДРУГИ ПОРЕЗИ</t>
  </si>
  <si>
    <t xml:space="preserve">Комунална такса за истицање фирме
на пословном простору</t>
  </si>
  <si>
    <t xml:space="preserve">ДОНАЦИЈЕ И ТРАНСФЕРИ</t>
  </si>
  <si>
    <t xml:space="preserve">ДОНАЦИЈЕ ОД ИНОСТРАНИХ ДРЖАВА</t>
  </si>
  <si>
    <t xml:space="preserve">Текуће донације од иностраних држава у корист нивоа општина</t>
  </si>
  <si>
    <t xml:space="preserve">Капиталне донације од иностраних држава у корист нивоа општина</t>
  </si>
  <si>
    <t xml:space="preserve">ДОНАЦИЈЕ И ПОМОЋИ ОД МЕЂУНАРОДНИХ ОРГАНИЗАЦИЈА</t>
  </si>
  <si>
    <t xml:space="preserve">Текуће донације од међународних организација у корист нивоа општина</t>
  </si>
  <si>
    <t xml:space="preserve">ТРАНСФЕРИ ОД ДРУГИХ НИВОА ВЛАСТИ</t>
  </si>
  <si>
    <t xml:space="preserve">Ненаменски трансфери од Републике у
корист нивоа општина</t>
  </si>
  <si>
    <t xml:space="preserve">Текући наменски трансфери, у ужем
смислу, од Републике у корист нивоа општина</t>
  </si>
  <si>
    <t xml:space="preserve">ДРУГИ ПРИХОДИ</t>
  </si>
  <si>
    <t xml:space="preserve">ПРИХОДИ ОД ИМОВИНЕ</t>
  </si>
  <si>
    <t xml:space="preserve">Приходи буџета општине од камата на средства консолидованог рачуна
трезора укључена у депозит банака</t>
  </si>
  <si>
    <t xml:space="preserve">Средства остварена од давања у закуп пољопривредног земљишта, односно пољопривредног објекта у државној својини</t>
  </si>
  <si>
    <t xml:space="preserve">Накнада за коришћење шума и шумског земљишта</t>
  </si>
  <si>
    <t xml:space="preserve">Комунална такса за коришћење простора на јавним површинама или испред пословног простора у пословне сврхе, осим ради продаје штампе, књига и других публикација, производа старих и уметничких заната
и домаће радиности.</t>
  </si>
  <si>
    <t xml:space="preserve">Накнада за коришћење грађевинског
земљишта</t>
  </si>
  <si>
    <t xml:space="preserve">Комунална такса за заузеће јавне
површине грађевинским материјалом</t>
  </si>
  <si>
    <t xml:space="preserve">Допринос за уређивање грађевинског
земљишта</t>
  </si>
  <si>
    <t xml:space="preserve">Накнада за коришћење дрвета</t>
  </si>
  <si>
    <t xml:space="preserve">ПРИХОДИ ОД ПРОДАЈЕ ДОБАРА И УСЛУГА</t>
  </si>
  <si>
    <t xml:space="preserve">Накнада по основу конверзије права коришћења</t>
  </si>
  <si>
    <t xml:space="preserve">Приходи од давања у закуп, односно на коришћење непокретности у државној својини које користе општине и индиректни корисници
њиховог буџета</t>
  </si>
  <si>
    <t xml:space="preserve">Приходи од закупнине за грађевинско земљиште у корист нивоа општина</t>
  </si>
  <si>
    <t xml:space="preserve">Накнада по основу конверзије права
коришћења</t>
  </si>
  <si>
    <t xml:space="preserve">Приходи од остварени по основу пружања услуга боравка деце у предшколским установама у корист
нивоа општина</t>
  </si>
  <si>
    <t xml:space="preserve">Општинске административне таксе</t>
  </si>
  <si>
    <t xml:space="preserve">Накнада за уређивање грађевинског
земљишта</t>
  </si>
  <si>
    <t xml:space="preserve">Такса за озакоњење објеката у корист
нивоа општина</t>
  </si>
  <si>
    <t xml:space="preserve">Приходи које својом делатношћу
остваре установе културе</t>
  </si>
  <si>
    <t xml:space="preserve">Приходи које својом делатношћу
остваре органи и организације општина</t>
  </si>
  <si>
    <t xml:space="preserve">Приходи које остварују установе социјалне заштите по основу обављања проширене делатности </t>
  </si>
  <si>
    <t xml:space="preserve">Приходи које својом делатношћу остваре органи и организације општина</t>
  </si>
  <si>
    <t xml:space="preserve">Приходи индиректних корисника буџетских средстава који се остварују додатним активностима</t>
  </si>
  <si>
    <t xml:space="preserve">НОВЧАНЕ КАЗНЕ И ОДУЗЕТА
ИМОВИНСКА КОРИСТ</t>
  </si>
  <si>
    <t xml:space="preserve">Приходи од новчаних казни за
прекршаје, предвиђене прописима о безбедности саобраћаја на путевима</t>
  </si>
  <si>
    <t xml:space="preserve">Приходи од новчаних казни за
прекршаје у корист нивоа општина</t>
  </si>
  <si>
    <t xml:space="preserve">Увећање пореког дуга у поступку принудне наплате, који је правна последица принудне наплате изворних прихода јединице локалне самоуправе</t>
  </si>
  <si>
    <t xml:space="preserve">ДОБРОВОЉНИ ТРАНСФЕРИ ОД ФИЗИЧКИХ И ПРАВНИХ ЛИЦА</t>
  </si>
  <si>
    <t xml:space="preserve">Текући добровољни трансфери од
физичких и правних лица у корист нивоа општина</t>
  </si>
  <si>
    <t xml:space="preserve">Капитални добровољни трансфери од
физичких и правних лица у корист нивоа општина</t>
  </si>
  <si>
    <t xml:space="preserve">МЕШОВИТИ И НЕОДРЕЂЕНИ ПРИХОДИ</t>
  </si>
  <si>
    <t xml:space="preserve">Остали приходи у корист нивоа општина</t>
  </si>
  <si>
    <t xml:space="preserve">Део добити јавног предузећа према одлуци управног одбора јавног
предузећа у корист нивоа општина</t>
  </si>
  <si>
    <t xml:space="preserve">МЕМОРАНДУМСКЕ СТАВКЕ ЗА
РЕФУНДАЦИЈУ РАСХОДА</t>
  </si>
  <si>
    <t xml:space="preserve">Меморандумске ставке за рефундацију
расхода буџета Републике  из претходне године</t>
  </si>
  <si>
    <t xml:space="preserve">Меморандумске ставке за рефундацију
расхода буџета општине  из претходне године</t>
  </si>
  <si>
    <t xml:space="preserve">ПРИХОДИ ИЗ БУЏЕТА</t>
  </si>
  <si>
    <t xml:space="preserve">Приходи из буџета</t>
  </si>
  <si>
    <t xml:space="preserve">ПРИМАЊА ОД ПРОДАЈЕ НЕФИНАНСИЈСКЕ ИМОВИНЕ</t>
  </si>
  <si>
    <t xml:space="preserve">ПРИМАЊА ОД ПРОДАЈЕ ОСНОВНИХ СРЕДСТАВА</t>
  </si>
  <si>
    <t xml:space="preserve">Примања од продаје покретности у корист нивоа општина</t>
  </si>
  <si>
    <t xml:space="preserve">Примања од продаје станова у корист нивоа општина</t>
  </si>
  <si>
    <t xml:space="preserve">Примања од продаје покретних ствари у корист нивоа општине</t>
  </si>
  <si>
    <t xml:space="preserve">ПРИМАЊА ОД ПРОДАЈЕ ПРИРОДНЕ ИМОВИНЕ</t>
  </si>
  <si>
    <t xml:space="preserve">Примања од продаје земљишта</t>
  </si>
  <si>
    <t xml:space="preserve">ПРИМАЊА ОД ЗАДУЖИВАЊА И ПРОДАЈЕ ФИНАНСИЈСКЕ
ИМОВИНЕ</t>
  </si>
  <si>
    <t xml:space="preserve">ПРИМАЊА ОД ЗАДУЖИВАЊА</t>
  </si>
  <si>
    <t xml:space="preserve">Примања од задуживања од пословних банака у земљи у корист нивоа општина</t>
  </si>
  <si>
    <t xml:space="preserve">7+8+9</t>
  </si>
  <si>
    <t xml:space="preserve">ТЕКУЋИ ПРИХОДИ И ПРИМАЊА ОД ЗАДУЖИВАЊА И ПРОДАЈЕ ФИН. ИМОВИНЕ</t>
  </si>
  <si>
    <t xml:space="preserve">0,00</t>
  </si>
  <si>
    <t xml:space="preserve">3+7+8+9</t>
  </si>
  <si>
    <t xml:space="preserve">УКУПНО ПРЕНЕТА СРЕДСТВА, ТЕКУЋИ ПРИХОДИ И ПРИМАЊА</t>
  </si>
  <si>
    <t xml:space="preserve">ПРИМАЊА ОД ПРОДАЈЕ ФИН. ИМОВИНЕ</t>
  </si>
  <si>
    <t xml:space="preserve">Примања од отплате кредита датих
домаћинствима</t>
  </si>
  <si>
    <t xml:space="preserve">План за 2020.</t>
  </si>
  <si>
    <t xml:space="preserve">Извршење за 01.01. до 30.06.2020.</t>
  </si>
  <si>
    <t xml:space="preserve">ТЕКУЋИ ПРИХОДИ И ПРИМАЊА
ОД ЗАДУЖИВАЊА И ПРОДАЈЕ ФИН. ИМОВИНЕ</t>
  </si>
  <si>
    <t xml:space="preserve">1.405.000,
00</t>
  </si>
  <si>
    <t xml:space="preserve">Пренета средства из претходне године</t>
  </si>
  <si>
    <t xml:space="preserve">Боравишна такса по решењу органа ЈЛС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</si>
</sst>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"/>
    <numFmt numFmtId="167" formatCode="#,##0.00;[RED]#,##0.00"/>
  </numFmts>
  <fonts count="24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1"/>
      <name val="Times New Roman"/>
      <family val="1"/>
      <charset val="238"/>
    </font>
    <font>
      <b val="true"/>
      <sz val="12"/>
      <color rgb="FF000000"/>
      <name val="Times New Roman"/>
      <family val="1"/>
      <charset val="1"/>
    </font>
    <font>
      <b val="true"/>
      <sz val="11"/>
      <name val="Times New Roman"/>
      <family val="2"/>
      <charset val="1"/>
    </font>
    <font>
      <b val="true"/>
      <sz val="11"/>
      <color rgb="FFFF0000"/>
      <name val="Times New Roman"/>
      <family val="2"/>
      <charset val="1"/>
    </font>
    <font>
      <b val="true"/>
      <sz val="12"/>
      <name val="Times New Roman"/>
      <family val="2"/>
      <charset val="1"/>
    </font>
    <font>
      <sz val="12"/>
      <name val="Times New Roman"/>
      <family val="2"/>
      <charset val="1"/>
    </font>
    <font>
      <b val="true"/>
      <sz val="11"/>
      <color rgb="FF000000"/>
      <name val="Times New Roman"/>
      <family val="2"/>
      <charset val="1"/>
    </font>
    <font>
      <b val="true"/>
      <sz val="11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color rgb="FF000000"/>
      <name val="Times New Roman"/>
      <family val="0"/>
      <charset val="1"/>
    </font>
    <font>
      <sz val="11"/>
      <color rgb="FF000000"/>
      <name val="Times New Roman"/>
      <family val="2"/>
      <charset val="1"/>
    </font>
    <font>
      <sz val="11"/>
      <name val="Times New Roman"/>
      <family val="1"/>
      <charset val="1"/>
    </font>
    <font>
      <sz val="11"/>
      <name val="Times New Roman"/>
      <family val="2"/>
      <charset val="1"/>
    </font>
    <font>
      <sz val="11"/>
      <name val="Times New Roman"/>
      <family val="1"/>
      <charset val="238"/>
    </font>
    <font>
      <sz val="12"/>
      <color rgb="FF000000"/>
      <name val="Times New Roman"/>
      <family val="0"/>
      <charset val="204"/>
    </font>
    <font>
      <b val="true"/>
      <sz val="12"/>
      <color rgb="FF000000"/>
      <name val="Times New Roman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3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1" fillId="4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3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0" fillId="3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13" fillId="3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5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5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7" fillId="5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5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5" fillId="3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16" fillId="5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5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6" fontId="14" fillId="6" borderId="1" xfId="0" applyFont="true" applyBorder="true" applyAlignment="true" applyProtection="false">
      <alignment horizontal="left" vertical="top" textRotation="0" wrapText="false" indent="1" shrinkToFit="true"/>
      <protection locked="true" hidden="false"/>
    </xf>
    <xf numFmtId="164" fontId="0" fillId="6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6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8" fillId="6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2" fillId="6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7" fillId="6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6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7" fillId="7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7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8" fillId="7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7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7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18" fillId="8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1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18" fillId="8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1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0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14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19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4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5" fillId="4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14" fillId="7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0" fillId="7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8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7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7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8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21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4" fillId="6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7" fillId="6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6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6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0" fillId="6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5" fontId="15" fillId="6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14" fillId="9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4" fontId="0" fillId="4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5" fillId="4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0" fillId="4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6" fontId="14" fillId="9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4" fillId="9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1" fillId="9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1" fillId="9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9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0" fillId="9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5" fillId="9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0" fillId="9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5" fontId="15" fillId="9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2" fillId="7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18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7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4" fillId="6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4" fillId="7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9" fillId="0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4" fillId="7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5" fontId="8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left" vertical="bottom" textRotation="0" wrapText="false" indent="0" shrinkToFit="true"/>
      <protection locked="true" hidden="false"/>
    </xf>
    <xf numFmtId="164" fontId="0" fillId="5" borderId="1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4" fillId="5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8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5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5" fillId="5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6" fontId="18" fillId="8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5" fontId="15" fillId="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5" fillId="3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3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6" fillId="3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3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7" fillId="3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1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1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6" fillId="1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1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1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14" fillId="6" borderId="2" xfId="0" applyFont="true" applyBorder="true" applyAlignment="true" applyProtection="false">
      <alignment horizontal="left" vertical="top" textRotation="0" wrapText="false" indent="1" shrinkToFit="true"/>
      <protection locked="true" hidden="false"/>
    </xf>
    <xf numFmtId="164" fontId="0" fillId="6" borderId="2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8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6" fontId="18" fillId="8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5" fontId="19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8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3" fillId="3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15" fillId="3" borderId="1" xfId="0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5" fontId="15" fillId="3" borderId="1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9" fillId="1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1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1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1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5" fillId="1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3" fillId="1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5" fillId="10" borderId="1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15" fillId="10" borderId="1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5" fontId="1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3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3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5" fillId="1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1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0"/>
  <sheetViews>
    <sheetView showFormulas="false" showGridLines="true" showRowColHeaders="true" showZeros="true" rightToLeft="false" tabSelected="true" showOutlineSymbols="true" defaultGridColor="true" view="normal" topLeftCell="A92" colorId="64" zoomScale="100" zoomScaleNormal="100" zoomScalePageLayoutView="100" workbookViewId="0">
      <selection pane="topLeft" activeCell="F4" activeCellId="0" sqref="F4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12.5"/>
    <col collapsed="false" customWidth="true" hidden="false" outlineLevel="0" max="2" min="2" style="0" width="11.16"/>
    <col collapsed="false" customWidth="true" hidden="false" outlineLevel="0" max="3" min="3" style="0" width="42.16"/>
    <col collapsed="false" customWidth="true" hidden="false" outlineLevel="0" max="4" min="4" style="1" width="20.66"/>
    <col collapsed="false" customWidth="true" hidden="false" outlineLevel="0" max="5" min="5" style="2" width="16.16"/>
    <col collapsed="false" customWidth="true" hidden="false" outlineLevel="0" max="6" min="6" style="1" width="20"/>
    <col collapsed="false" customWidth="true" hidden="false" outlineLevel="0" max="7" min="7" style="3" width="10.5"/>
    <col collapsed="false" customWidth="true" hidden="false" outlineLevel="0" max="8" min="8" style="1" width="10.5"/>
    <col collapsed="false" customWidth="true" hidden="false" outlineLevel="0" max="9" min="9" style="4" width="19.33"/>
    <col collapsed="false" customWidth="true" hidden="false" outlineLevel="0" max="10" min="10" style="0" width="3.83"/>
  </cols>
  <sheetData>
    <row r="1" customFormat="false" ht="17.2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15.75" hidden="false" customHeight="true" outlineLevel="0" collapsed="false">
      <c r="A2" s="6" t="s">
        <v>1</v>
      </c>
      <c r="B2" s="7" t="s">
        <v>2</v>
      </c>
      <c r="C2" s="7" t="s">
        <v>3</v>
      </c>
      <c r="D2" s="8" t="s">
        <v>4</v>
      </c>
      <c r="E2" s="8"/>
      <c r="F2" s="9" t="s">
        <v>5</v>
      </c>
      <c r="G2" s="9"/>
      <c r="H2" s="9"/>
      <c r="I2" s="10" t="s">
        <v>6</v>
      </c>
    </row>
    <row r="3" customFormat="false" ht="126.75" hidden="false" customHeight="true" outlineLevel="0" collapsed="false">
      <c r="A3" s="6"/>
      <c r="B3" s="7"/>
      <c r="C3" s="7"/>
      <c r="D3" s="10" t="s">
        <v>7</v>
      </c>
      <c r="E3" s="11" t="s">
        <v>8</v>
      </c>
      <c r="F3" s="10" t="s">
        <v>7</v>
      </c>
      <c r="G3" s="12" t="s">
        <v>9</v>
      </c>
      <c r="H3" s="8" t="s">
        <v>10</v>
      </c>
      <c r="I3" s="10"/>
    </row>
    <row r="4" customFormat="false" ht="34.5" hidden="false" customHeight="true" outlineLevel="0" collapsed="false">
      <c r="A4" s="13"/>
      <c r="B4" s="14" t="n">
        <v>311712</v>
      </c>
      <c r="C4" s="15" t="s">
        <v>11</v>
      </c>
      <c r="D4" s="16" t="n">
        <v>133316430.25</v>
      </c>
      <c r="E4" s="17" t="n">
        <v>346005.75</v>
      </c>
      <c r="F4" s="18" t="n">
        <v>133316430.25</v>
      </c>
      <c r="G4" s="19" t="n">
        <f aca="false">F4/D4*100</f>
        <v>100</v>
      </c>
      <c r="H4" s="20" t="s">
        <v>12</v>
      </c>
      <c r="I4" s="16" t="n">
        <f aca="false">F4</f>
        <v>133316430.25</v>
      </c>
    </row>
    <row r="5" customFormat="false" ht="40.5" hidden="false" customHeight="true" outlineLevel="0" collapsed="false">
      <c r="A5" s="21" t="n">
        <v>700000</v>
      </c>
      <c r="B5" s="22"/>
      <c r="C5" s="23" t="s">
        <v>13</v>
      </c>
      <c r="D5" s="24" t="n">
        <f aca="false">D6+D41+D50+D84+D87</f>
        <v>714276547</v>
      </c>
      <c r="E5" s="25" t="n">
        <f aca="false">E50</f>
        <v>1000000</v>
      </c>
      <c r="F5" s="26" t="n">
        <v>332076253.46</v>
      </c>
      <c r="G5" s="27" t="n">
        <f aca="false">F5/D5*100</f>
        <v>46.4912721626852</v>
      </c>
      <c r="H5" s="28" t="s">
        <v>12</v>
      </c>
      <c r="I5" s="29" t="n">
        <f aca="false">F5</f>
        <v>332076253.46</v>
      </c>
    </row>
    <row r="6" customFormat="false" ht="17.25" hidden="false" customHeight="true" outlineLevel="0" collapsed="false">
      <c r="A6" s="30" t="n">
        <v>710000</v>
      </c>
      <c r="B6" s="31"/>
      <c r="C6" s="32" t="s">
        <v>14</v>
      </c>
      <c r="D6" s="33" t="n">
        <f aca="false">D7+D20+D21+D30+D39</f>
        <v>518904485</v>
      </c>
      <c r="E6" s="34" t="n">
        <f aca="false">E69+E73</f>
        <v>1000000</v>
      </c>
      <c r="F6" s="35" t="n">
        <v>253676948.42</v>
      </c>
      <c r="G6" s="27" t="n">
        <f aca="false">F6/D6*100</f>
        <v>48.8870217454374</v>
      </c>
      <c r="H6" s="36" t="s">
        <v>12</v>
      </c>
      <c r="I6" s="37" t="n">
        <f aca="false">F6</f>
        <v>253676948.42</v>
      </c>
    </row>
    <row r="7" customFormat="false" ht="27" hidden="false" customHeight="true" outlineLevel="0" collapsed="false">
      <c r="A7" s="38" t="n">
        <v>711000</v>
      </c>
      <c r="B7" s="39"/>
      <c r="C7" s="40" t="s">
        <v>15</v>
      </c>
      <c r="D7" s="41" t="n">
        <f aca="false">D8+D9+D10+D11+D12+D13+D14+D15+D16+D17+D18+D19</f>
        <v>375279485</v>
      </c>
      <c r="E7" s="42" t="s">
        <v>12</v>
      </c>
      <c r="F7" s="41" t="n">
        <v>181841906.23</v>
      </c>
      <c r="G7" s="27" t="n">
        <f aca="false">F7/D7*100</f>
        <v>48.4550617601706</v>
      </c>
      <c r="H7" s="43" t="s">
        <v>12</v>
      </c>
      <c r="I7" s="44" t="n">
        <f aca="false">F7</f>
        <v>181841906.23</v>
      </c>
    </row>
    <row r="8" customFormat="false" ht="25.5" hidden="false" customHeight="true" outlineLevel="0" collapsed="false">
      <c r="A8" s="45"/>
      <c r="B8" s="46" t="n">
        <v>711111</v>
      </c>
      <c r="C8" s="47" t="s">
        <v>16</v>
      </c>
      <c r="D8" s="48" t="n">
        <v>279099485</v>
      </c>
      <c r="E8" s="49" t="n">
        <v>0</v>
      </c>
      <c r="F8" s="48" t="n">
        <v>136680147.38</v>
      </c>
      <c r="G8" s="27" t="n">
        <f aca="false">F8/D8*100</f>
        <v>48.9718379021731</v>
      </c>
      <c r="H8" s="50" t="s">
        <v>12</v>
      </c>
      <c r="I8" s="51" t="n">
        <f aca="false">F8</f>
        <v>136680147.38</v>
      </c>
    </row>
    <row r="9" customFormat="false" ht="57.75" hidden="false" customHeight="true" outlineLevel="0" collapsed="false">
      <c r="A9" s="45"/>
      <c r="B9" s="46" t="n">
        <v>711121</v>
      </c>
      <c r="C9" s="47" t="s">
        <v>17</v>
      </c>
      <c r="D9" s="48" t="n">
        <v>100000</v>
      </c>
      <c r="E9" s="49" t="n">
        <v>0</v>
      </c>
      <c r="F9" s="48" t="n">
        <v>16970</v>
      </c>
      <c r="G9" s="27" t="n">
        <f aca="false">F9/D9*100</f>
        <v>16.97</v>
      </c>
      <c r="H9" s="50" t="s">
        <v>12</v>
      </c>
      <c r="I9" s="51" t="n">
        <f aca="false">F9</f>
        <v>16970</v>
      </c>
    </row>
    <row r="10" customFormat="false" ht="59.25" hidden="false" customHeight="true" outlineLevel="0" collapsed="false">
      <c r="A10" s="45"/>
      <c r="B10" s="46" t="n">
        <v>711122</v>
      </c>
      <c r="C10" s="47" t="s">
        <v>18</v>
      </c>
      <c r="D10" s="48" t="n">
        <v>16700000</v>
      </c>
      <c r="E10" s="49" t="n">
        <v>0</v>
      </c>
      <c r="F10" s="48" t="n">
        <v>8825335.23</v>
      </c>
      <c r="G10" s="27" t="n">
        <f aca="false">F10/D10*100</f>
        <v>52.846318742515</v>
      </c>
      <c r="H10" s="50" t="s">
        <v>12</v>
      </c>
      <c r="I10" s="51" t="n">
        <f aca="false">F10</f>
        <v>8825335.23</v>
      </c>
    </row>
    <row r="11" customFormat="false" ht="54.75" hidden="false" customHeight="true" outlineLevel="0" collapsed="false">
      <c r="A11" s="45"/>
      <c r="B11" s="46" t="n">
        <v>711123</v>
      </c>
      <c r="C11" s="47" t="s">
        <v>19</v>
      </c>
      <c r="D11" s="48" t="n">
        <v>54600000</v>
      </c>
      <c r="E11" s="49" t="n">
        <v>0</v>
      </c>
      <c r="F11" s="48" t="n">
        <v>27559248.96</v>
      </c>
      <c r="G11" s="27" t="n">
        <f aca="false">F11/D11*100</f>
        <v>50.4748149450549</v>
      </c>
      <c r="H11" s="50" t="s">
        <v>12</v>
      </c>
      <c r="I11" s="51" t="n">
        <f aca="false">F11</f>
        <v>27559248.96</v>
      </c>
    </row>
    <row r="12" customFormat="false" ht="15.75" hidden="false" customHeight="true" outlineLevel="0" collapsed="false">
      <c r="A12" s="45"/>
      <c r="B12" s="46" t="n">
        <v>711143</v>
      </c>
      <c r="C12" s="47" t="s">
        <v>20</v>
      </c>
      <c r="D12" s="50" t="n">
        <v>50000</v>
      </c>
      <c r="E12" s="49" t="n">
        <v>0</v>
      </c>
      <c r="F12" s="50" t="n">
        <v>0</v>
      </c>
      <c r="G12" s="27" t="n">
        <f aca="false">F12/D12*100</f>
        <v>0</v>
      </c>
      <c r="H12" s="50" t="s">
        <v>12</v>
      </c>
      <c r="I12" s="51" t="n">
        <f aca="false">F12</f>
        <v>0</v>
      </c>
    </row>
    <row r="13" customFormat="false" ht="56.25" hidden="false" customHeight="true" outlineLevel="0" collapsed="false">
      <c r="A13" s="52"/>
      <c r="B13" s="53" t="n">
        <v>711145</v>
      </c>
      <c r="C13" s="54" t="s">
        <v>21</v>
      </c>
      <c r="D13" s="55" t="n">
        <v>500000</v>
      </c>
      <c r="E13" s="56" t="n">
        <v>0</v>
      </c>
      <c r="F13" s="55" t="n">
        <v>247472.95</v>
      </c>
      <c r="G13" s="27" t="n">
        <f aca="false">F13/D13*100</f>
        <v>49.49459</v>
      </c>
      <c r="H13" s="57" t="s">
        <v>12</v>
      </c>
      <c r="I13" s="58" t="n">
        <f aca="false">F13</f>
        <v>247472.95</v>
      </c>
    </row>
    <row r="14" customFormat="false" ht="17.25" hidden="false" customHeight="true" outlineLevel="0" collapsed="false">
      <c r="A14" s="45"/>
      <c r="B14" s="46" t="n">
        <v>711147</v>
      </c>
      <c r="C14" s="47" t="s">
        <v>22</v>
      </c>
      <c r="D14" s="48" t="n">
        <v>50000</v>
      </c>
      <c r="E14" s="49" t="n">
        <v>0</v>
      </c>
      <c r="F14" s="48" t="n">
        <v>-1305.16</v>
      </c>
      <c r="G14" s="27" t="n">
        <f aca="false">F14/D14*100</f>
        <v>-2.61032</v>
      </c>
      <c r="H14" s="50" t="s">
        <v>12</v>
      </c>
      <c r="I14" s="51" t="n">
        <f aca="false">F14</f>
        <v>-1305.16</v>
      </c>
    </row>
    <row r="15" customFormat="false" ht="58.5" hidden="false" customHeight="true" outlineLevel="0" collapsed="false">
      <c r="A15" s="45"/>
      <c r="B15" s="46" t="n">
        <v>711181</v>
      </c>
      <c r="C15" s="47" t="s">
        <v>23</v>
      </c>
      <c r="D15" s="48" t="n">
        <v>500000</v>
      </c>
      <c r="E15" s="49" t="n">
        <v>0</v>
      </c>
      <c r="F15" s="48" t="n">
        <v>49179.03</v>
      </c>
      <c r="G15" s="27" t="n">
        <f aca="false">F15/D15*100</f>
        <v>9.835806</v>
      </c>
      <c r="H15" s="50" t="s">
        <v>12</v>
      </c>
      <c r="I15" s="51" t="n">
        <f aca="false">F15</f>
        <v>49179.03</v>
      </c>
    </row>
    <row r="16" customFormat="false" ht="52.5" hidden="false" customHeight="true" outlineLevel="0" collapsed="false">
      <c r="A16" s="45"/>
      <c r="B16" s="46" t="n">
        <v>711183</v>
      </c>
      <c r="C16" s="47" t="s">
        <v>24</v>
      </c>
      <c r="D16" s="48" t="n">
        <v>1400000</v>
      </c>
      <c r="E16" s="49"/>
      <c r="F16" s="48" t="n">
        <v>492540.77</v>
      </c>
      <c r="G16" s="27" t="n">
        <f aca="false">F16/D16*100</f>
        <v>35.1814835714286</v>
      </c>
      <c r="H16" s="50"/>
      <c r="I16" s="51" t="n">
        <f aca="false">F16</f>
        <v>492540.77</v>
      </c>
    </row>
    <row r="17" customFormat="false" ht="52.5" hidden="false" customHeight="true" outlineLevel="0" collapsed="false">
      <c r="A17" s="45"/>
      <c r="B17" s="46" t="n">
        <v>711184</v>
      </c>
      <c r="C17" s="47" t="s">
        <v>25</v>
      </c>
      <c r="D17" s="48" t="n">
        <v>260000</v>
      </c>
      <c r="E17" s="49"/>
      <c r="F17" s="48" t="n">
        <v>75381.65</v>
      </c>
      <c r="G17" s="27" t="n">
        <f aca="false">F17/D17*100</f>
        <v>28.9929423076923</v>
      </c>
      <c r="H17" s="50"/>
      <c r="I17" s="51" t="n">
        <f aca="false">F17</f>
        <v>75381.65</v>
      </c>
    </row>
    <row r="18" customFormat="false" ht="15.75" hidden="false" customHeight="true" outlineLevel="0" collapsed="false">
      <c r="A18" s="45"/>
      <c r="B18" s="46" t="n">
        <v>711191</v>
      </c>
      <c r="C18" s="47" t="s">
        <v>26</v>
      </c>
      <c r="D18" s="48" t="n">
        <v>21800000</v>
      </c>
      <c r="E18" s="49" t="n">
        <v>0</v>
      </c>
      <c r="F18" s="48" t="n">
        <v>7546601.35</v>
      </c>
      <c r="G18" s="27" t="n">
        <f aca="false">F18/D18*100</f>
        <v>34.6174373853211</v>
      </c>
      <c r="H18" s="50" t="s">
        <v>12</v>
      </c>
      <c r="I18" s="51" t="n">
        <f aca="false">F18</f>
        <v>7546601.35</v>
      </c>
    </row>
    <row r="19" customFormat="false" ht="27" hidden="false" customHeight="true" outlineLevel="0" collapsed="false">
      <c r="A19" s="45"/>
      <c r="B19" s="46" t="n">
        <v>711193</v>
      </c>
      <c r="C19" s="47" t="s">
        <v>27</v>
      </c>
      <c r="D19" s="48" t="n">
        <v>220000</v>
      </c>
      <c r="E19" s="49"/>
      <c r="F19" s="48" t="n">
        <v>350334.07</v>
      </c>
      <c r="G19" s="27" t="n">
        <f aca="false">F19/D19*100</f>
        <v>159.242759090909</v>
      </c>
      <c r="H19" s="50"/>
      <c r="I19" s="51" t="n">
        <f aca="false">F19</f>
        <v>350334.07</v>
      </c>
    </row>
    <row r="20" customFormat="false" ht="27" hidden="false" customHeight="true" outlineLevel="0" collapsed="false">
      <c r="A20" s="59" t="n">
        <v>712000</v>
      </c>
      <c r="B20" s="46" t="n">
        <v>712112</v>
      </c>
      <c r="C20" s="60" t="s">
        <v>28</v>
      </c>
      <c r="D20" s="61" t="n">
        <v>50000</v>
      </c>
      <c r="E20" s="62" t="n">
        <v>0</v>
      </c>
      <c r="F20" s="63" t="n">
        <v>0</v>
      </c>
      <c r="G20" s="27" t="n">
        <f aca="false">F20/D20*100</f>
        <v>0</v>
      </c>
      <c r="H20" s="61" t="s">
        <v>12</v>
      </c>
      <c r="I20" s="64" t="n">
        <f aca="false">F20</f>
        <v>0</v>
      </c>
    </row>
    <row r="21" customFormat="false" ht="53.25" hidden="false" customHeight="true" outlineLevel="0" collapsed="false">
      <c r="A21" s="65" t="n">
        <v>713000</v>
      </c>
      <c r="B21" s="66"/>
      <c r="C21" s="67" t="s">
        <v>29</v>
      </c>
      <c r="D21" s="68" t="n">
        <v>88320000</v>
      </c>
      <c r="E21" s="69" t="n">
        <v>0</v>
      </c>
      <c r="F21" s="68" t="n">
        <v>41824495.39</v>
      </c>
      <c r="G21" s="27" t="n">
        <f aca="false">F21/D21*100</f>
        <v>47.3556333673007</v>
      </c>
      <c r="H21" s="70" t="s">
        <v>12</v>
      </c>
      <c r="I21" s="71" t="n">
        <f aca="false">F21</f>
        <v>41824495.39</v>
      </c>
    </row>
    <row r="22" customFormat="false" ht="40.5" hidden="false" customHeight="true" outlineLevel="0" collapsed="false">
      <c r="A22" s="45"/>
      <c r="B22" s="46" t="n">
        <v>713121</v>
      </c>
      <c r="C22" s="47" t="s">
        <v>30</v>
      </c>
      <c r="D22" s="48" t="n">
        <v>48700000</v>
      </c>
      <c r="E22" s="49" t="n">
        <v>0</v>
      </c>
      <c r="F22" s="48" t="n">
        <v>19430874.03</v>
      </c>
      <c r="G22" s="27" t="n">
        <f aca="false">F22/D22*100</f>
        <v>39.8991253182752</v>
      </c>
      <c r="H22" s="50" t="s">
        <v>12</v>
      </c>
      <c r="I22" s="51" t="n">
        <f aca="false">F22</f>
        <v>19430874.03</v>
      </c>
    </row>
    <row r="23" customFormat="false" ht="25.5" hidden="false" customHeight="true" outlineLevel="0" collapsed="false">
      <c r="A23" s="45"/>
      <c r="B23" s="46" t="n">
        <v>713122</v>
      </c>
      <c r="C23" s="47" t="s">
        <v>31</v>
      </c>
      <c r="D23" s="48" t="n">
        <v>21300000</v>
      </c>
      <c r="E23" s="49" t="n">
        <v>0</v>
      </c>
      <c r="F23" s="48" t="n">
        <v>14921994.53</v>
      </c>
      <c r="G23" s="27" t="n">
        <f aca="false">F23/D23*100</f>
        <v>70.0563123474178</v>
      </c>
      <c r="H23" s="50" t="s">
        <v>12</v>
      </c>
      <c r="I23" s="51" t="n">
        <f aca="false">F23</f>
        <v>14921994.53</v>
      </c>
    </row>
    <row r="24" customFormat="false" ht="31.5" hidden="false" customHeight="true" outlineLevel="0" collapsed="false">
      <c r="A24" s="45"/>
      <c r="B24" s="46" t="n">
        <v>713311</v>
      </c>
      <c r="C24" s="47" t="s">
        <v>32</v>
      </c>
      <c r="D24" s="48" t="n">
        <v>5000000</v>
      </c>
      <c r="E24" s="49" t="n">
        <v>0</v>
      </c>
      <c r="F24" s="48" t="n">
        <v>318171.71</v>
      </c>
      <c r="G24" s="27" t="n">
        <f aca="false">F24/D24*100</f>
        <v>6.3634342</v>
      </c>
      <c r="H24" s="50" t="s">
        <v>12</v>
      </c>
      <c r="I24" s="51" t="n">
        <f aca="false">F24</f>
        <v>318171.71</v>
      </c>
    </row>
    <row r="25" customFormat="false" ht="38.25" hidden="false" customHeight="true" outlineLevel="0" collapsed="false">
      <c r="A25" s="45"/>
      <c r="B25" s="46" t="n">
        <v>713421</v>
      </c>
      <c r="C25" s="47" t="s">
        <v>33</v>
      </c>
      <c r="D25" s="48" t="n">
        <v>6400000</v>
      </c>
      <c r="E25" s="49" t="n">
        <v>0</v>
      </c>
      <c r="F25" s="48" t="n">
        <v>3131874.85</v>
      </c>
      <c r="G25" s="27" t="n">
        <f aca="false">F25/D25*100</f>
        <v>48.93554453125</v>
      </c>
      <c r="H25" s="50" t="s">
        <v>12</v>
      </c>
      <c r="I25" s="51" t="n">
        <f aca="false">F25</f>
        <v>3131874.85</v>
      </c>
    </row>
    <row r="26" customFormat="false" ht="43.5" hidden="false" customHeight="true" outlineLevel="0" collapsed="false">
      <c r="A26" s="45"/>
      <c r="B26" s="46" t="n">
        <v>713422</v>
      </c>
      <c r="C26" s="47" t="s">
        <v>34</v>
      </c>
      <c r="D26" s="48" t="n">
        <v>50000</v>
      </c>
      <c r="E26" s="49" t="n">
        <v>0</v>
      </c>
      <c r="F26" s="50" t="n">
        <v>0</v>
      </c>
      <c r="G26" s="27" t="n">
        <f aca="false">F26/D26*100</f>
        <v>0</v>
      </c>
      <c r="H26" s="50" t="s">
        <v>12</v>
      </c>
      <c r="I26" s="50" t="n">
        <f aca="false">F26</f>
        <v>0</v>
      </c>
    </row>
    <row r="27" customFormat="false" ht="58.5" hidden="false" customHeight="true" outlineLevel="0" collapsed="false">
      <c r="A27" s="45"/>
      <c r="B27" s="46" t="n">
        <v>713423</v>
      </c>
      <c r="C27" s="47" t="s">
        <v>35</v>
      </c>
      <c r="D27" s="48" t="n">
        <v>1300000</v>
      </c>
      <c r="E27" s="49" t="n">
        <v>0</v>
      </c>
      <c r="F27" s="48" t="n">
        <v>423404.87</v>
      </c>
      <c r="G27" s="27" t="n">
        <f aca="false">F27/D27*100</f>
        <v>32.5696053846154</v>
      </c>
      <c r="H27" s="50" t="s">
        <v>12</v>
      </c>
      <c r="I27" s="51" t="n">
        <f aca="false">F27</f>
        <v>423404.87</v>
      </c>
    </row>
    <row r="28" customFormat="false" ht="58.5" hidden="false" customHeight="true" outlineLevel="0" collapsed="false">
      <c r="A28" s="45"/>
      <c r="B28" s="46" t="n">
        <v>713427</v>
      </c>
      <c r="C28" s="47" t="s">
        <v>36</v>
      </c>
      <c r="D28" s="48" t="n">
        <v>5520000</v>
      </c>
      <c r="E28" s="49" t="s">
        <v>12</v>
      </c>
      <c r="F28" s="48" t="n">
        <v>3594175.4</v>
      </c>
      <c r="G28" s="27" t="n">
        <v>0</v>
      </c>
      <c r="H28" s="50" t="n">
        <v>0</v>
      </c>
      <c r="I28" s="51" t="n">
        <v>1485110.2</v>
      </c>
    </row>
    <row r="29" customFormat="false" ht="15.75" hidden="false" customHeight="true" outlineLevel="0" collapsed="false">
      <c r="A29" s="52"/>
      <c r="B29" s="53" t="n">
        <v>713611</v>
      </c>
      <c r="C29" s="54" t="s">
        <v>37</v>
      </c>
      <c r="D29" s="55" t="n">
        <v>50000</v>
      </c>
      <c r="E29" s="56" t="n">
        <v>0</v>
      </c>
      <c r="F29" s="55" t="n">
        <v>4000</v>
      </c>
      <c r="G29" s="27" t="n">
        <f aca="false">F29/D29*100</f>
        <v>8</v>
      </c>
      <c r="H29" s="57" t="s">
        <v>12</v>
      </c>
      <c r="I29" s="58" t="n">
        <f aca="false">F29</f>
        <v>4000</v>
      </c>
    </row>
    <row r="30" customFormat="false" ht="15.75" hidden="false" customHeight="true" outlineLevel="0" collapsed="false">
      <c r="A30" s="65" t="n">
        <v>714000</v>
      </c>
      <c r="B30" s="66"/>
      <c r="C30" s="67" t="s">
        <v>38</v>
      </c>
      <c r="D30" s="68" t="n">
        <f aca="false">D31+D32+D33+D34+D35+D36+D37+D38</f>
        <v>28255000</v>
      </c>
      <c r="E30" s="69" t="s">
        <v>12</v>
      </c>
      <c r="F30" s="68" t="n">
        <v>14592191.17</v>
      </c>
      <c r="G30" s="27" t="n">
        <f aca="false">F30/D30*100</f>
        <v>51.6446334100159</v>
      </c>
      <c r="H30" s="70" t="s">
        <v>12</v>
      </c>
      <c r="I30" s="71" t="n">
        <f aca="false">F30</f>
        <v>14592191.17</v>
      </c>
    </row>
    <row r="31" customFormat="false" ht="43.5" hidden="false" customHeight="true" outlineLevel="0" collapsed="false">
      <c r="A31" s="45"/>
      <c r="B31" s="46" t="n">
        <v>714513</v>
      </c>
      <c r="C31" s="47" t="s">
        <v>39</v>
      </c>
      <c r="D31" s="48" t="n">
        <v>17200000</v>
      </c>
      <c r="E31" s="49" t="n">
        <v>0</v>
      </c>
      <c r="F31" s="48" t="n">
        <v>8702575</v>
      </c>
      <c r="G31" s="27" t="n">
        <f aca="false">F31/D31*100</f>
        <v>50.5963662790698</v>
      </c>
      <c r="H31" s="50" t="s">
        <v>12</v>
      </c>
      <c r="I31" s="51" t="n">
        <f aca="false">F31</f>
        <v>8702575</v>
      </c>
    </row>
    <row r="32" customFormat="false" ht="40.5" hidden="false" customHeight="true" outlineLevel="0" collapsed="false">
      <c r="A32" s="45"/>
      <c r="B32" s="46" t="n">
        <v>714543</v>
      </c>
      <c r="C32" s="47" t="s">
        <v>40</v>
      </c>
      <c r="D32" s="48" t="n">
        <v>305000</v>
      </c>
      <c r="E32" s="49" t="n">
        <v>0</v>
      </c>
      <c r="F32" s="48" t="n">
        <v>75722.4</v>
      </c>
      <c r="G32" s="27" t="n">
        <f aca="false">F32/D32*100</f>
        <v>24.8270163934426</v>
      </c>
      <c r="H32" s="50" t="s">
        <v>12</v>
      </c>
      <c r="I32" s="51" t="n">
        <f aca="false">F32</f>
        <v>75722.4</v>
      </c>
    </row>
    <row r="33" customFormat="false" ht="25.5" hidden="false" customHeight="true" outlineLevel="0" collapsed="false">
      <c r="A33" s="45"/>
      <c r="B33" s="46" t="n">
        <v>714548</v>
      </c>
      <c r="C33" s="47" t="s">
        <v>41</v>
      </c>
      <c r="D33" s="48" t="n">
        <v>50000</v>
      </c>
      <c r="E33" s="49" t="n">
        <v>0</v>
      </c>
      <c r="F33" s="48" t="n">
        <v>0</v>
      </c>
      <c r="G33" s="27" t="n">
        <v>0</v>
      </c>
      <c r="H33" s="72" t="n">
        <v>0</v>
      </c>
      <c r="I33" s="51" t="n">
        <f aca="false">F33</f>
        <v>0</v>
      </c>
    </row>
    <row r="34" customFormat="false" ht="15.75" hidden="false" customHeight="true" outlineLevel="0" collapsed="false">
      <c r="A34" s="45"/>
      <c r="B34" s="46" t="n">
        <v>714552</v>
      </c>
      <c r="C34" s="47" t="s">
        <v>42</v>
      </c>
      <c r="D34" s="48" t="n">
        <v>200000</v>
      </c>
      <c r="E34" s="49" t="n">
        <v>0</v>
      </c>
      <c r="F34" s="48" t="n">
        <v>17120</v>
      </c>
      <c r="G34" s="27" t="n">
        <f aca="false">F34/D34*100</f>
        <v>8.56</v>
      </c>
      <c r="H34" s="50" t="s">
        <v>12</v>
      </c>
      <c r="I34" s="51" t="n">
        <f aca="false">F34</f>
        <v>17120</v>
      </c>
    </row>
    <row r="35" customFormat="false" ht="30.75" hidden="false" customHeight="true" outlineLevel="0" collapsed="false">
      <c r="A35" s="45"/>
      <c r="B35" s="46" t="n">
        <v>714553</v>
      </c>
      <c r="C35" s="73" t="s">
        <v>43</v>
      </c>
      <c r="D35" s="48" t="n">
        <v>100000</v>
      </c>
      <c r="E35" s="49" t="n">
        <v>0</v>
      </c>
      <c r="F35" s="48" t="n">
        <v>22000</v>
      </c>
      <c r="G35" s="27" t="n">
        <f aca="false">F35/D35*100</f>
        <v>22</v>
      </c>
      <c r="H35" s="50"/>
      <c r="I35" s="51" t="n">
        <f aca="false">F35</f>
        <v>22000</v>
      </c>
    </row>
    <row r="36" customFormat="false" ht="25.5" hidden="false" customHeight="true" outlineLevel="0" collapsed="false">
      <c r="A36" s="45"/>
      <c r="B36" s="46" t="n">
        <v>714562</v>
      </c>
      <c r="C36" s="47" t="s">
        <v>44</v>
      </c>
      <c r="D36" s="74" t="n">
        <v>9000000</v>
      </c>
      <c r="E36" s="49" t="n">
        <v>0</v>
      </c>
      <c r="F36" s="48" t="n">
        <v>5394639.77</v>
      </c>
      <c r="G36" s="27" t="n">
        <f aca="false">F36/D36*100</f>
        <v>59.9404418888889</v>
      </c>
      <c r="H36" s="50" t="s">
        <v>12</v>
      </c>
      <c r="I36" s="51" t="n">
        <f aca="false">F36</f>
        <v>5394639.77</v>
      </c>
    </row>
    <row r="37" customFormat="false" ht="43.5" hidden="false" customHeight="true" outlineLevel="0" collapsed="false">
      <c r="A37" s="45"/>
      <c r="B37" s="46" t="n">
        <v>714565</v>
      </c>
      <c r="C37" s="47" t="s">
        <v>45</v>
      </c>
      <c r="D37" s="74" t="n">
        <v>1300000</v>
      </c>
      <c r="E37" s="49" t="n">
        <v>0</v>
      </c>
      <c r="F37" s="48" t="n">
        <v>380134</v>
      </c>
      <c r="G37" s="27" t="n">
        <f aca="false">F37/D37*100</f>
        <v>29.2410769230769</v>
      </c>
      <c r="H37" s="75" t="n">
        <v>0</v>
      </c>
      <c r="I37" s="51" t="n">
        <f aca="false">F37</f>
        <v>380134</v>
      </c>
    </row>
    <row r="38" customFormat="false" ht="55.5" hidden="false" customHeight="true" outlineLevel="0" collapsed="false">
      <c r="A38" s="45"/>
      <c r="B38" s="46" t="n">
        <v>714567</v>
      </c>
      <c r="C38" s="47" t="s">
        <v>46</v>
      </c>
      <c r="D38" s="74" t="n">
        <v>100000</v>
      </c>
      <c r="E38" s="49" t="n">
        <v>0</v>
      </c>
      <c r="F38" s="48" t="n">
        <v>0</v>
      </c>
      <c r="G38" s="27" t="n">
        <f aca="false">F38/D38*100</f>
        <v>0</v>
      </c>
      <c r="H38" s="75" t="n">
        <v>0</v>
      </c>
      <c r="I38" s="51" t="n">
        <f aca="false">F38</f>
        <v>0</v>
      </c>
    </row>
    <row r="39" customFormat="false" ht="15.75" hidden="false" customHeight="true" outlineLevel="0" collapsed="false">
      <c r="A39" s="65" t="n">
        <v>716000</v>
      </c>
      <c r="B39" s="66"/>
      <c r="C39" s="67" t="s">
        <v>47</v>
      </c>
      <c r="D39" s="68" t="n">
        <f aca="false">D40</f>
        <v>27000000</v>
      </c>
      <c r="E39" s="69" t="n">
        <v>0</v>
      </c>
      <c r="F39" s="68" t="n">
        <v>15418355.63</v>
      </c>
      <c r="G39" s="27" t="n">
        <f aca="false">F39/D39*100</f>
        <v>57.1050208518519</v>
      </c>
      <c r="H39" s="70" t="s">
        <v>12</v>
      </c>
      <c r="I39" s="71" t="n">
        <f aca="false">F39</f>
        <v>15418355.63</v>
      </c>
    </row>
    <row r="40" customFormat="false" ht="42.75" hidden="false" customHeight="true" outlineLevel="0" collapsed="false">
      <c r="A40" s="45"/>
      <c r="B40" s="46" t="n">
        <v>716111</v>
      </c>
      <c r="C40" s="47" t="s">
        <v>48</v>
      </c>
      <c r="D40" s="48" t="n">
        <v>27000000</v>
      </c>
      <c r="E40" s="49" t="n">
        <v>0</v>
      </c>
      <c r="F40" s="48" t="n">
        <v>15418355.63</v>
      </c>
      <c r="G40" s="27" t="n">
        <f aca="false">F40/D40*100</f>
        <v>57.1050208518519</v>
      </c>
      <c r="H40" s="50" t="s">
        <v>12</v>
      </c>
      <c r="I40" s="51" t="n">
        <f aca="false">F40</f>
        <v>15418355.63</v>
      </c>
    </row>
    <row r="41" customFormat="false" ht="17.25" hidden="false" customHeight="true" outlineLevel="0" collapsed="false">
      <c r="A41" s="76" t="n">
        <v>730000</v>
      </c>
      <c r="B41" s="31"/>
      <c r="C41" s="77" t="s">
        <v>49</v>
      </c>
      <c r="D41" s="78" t="n">
        <f aca="false">D42+D45+D47</f>
        <v>99837062</v>
      </c>
      <c r="E41" s="79" t="n">
        <f aca="false">E45+E47</f>
        <v>0</v>
      </c>
      <c r="F41" s="80" t="n">
        <v>49097436</v>
      </c>
      <c r="G41" s="27" t="n">
        <f aca="false">F41/D41*100</f>
        <v>49.1775649407632</v>
      </c>
      <c r="H41" s="81"/>
      <c r="I41" s="82" t="n">
        <f aca="false">F41</f>
        <v>49097436</v>
      </c>
    </row>
    <row r="42" customFormat="false" ht="29.25" hidden="false" customHeight="true" outlineLevel="0" collapsed="false">
      <c r="A42" s="83" t="n">
        <v>731000</v>
      </c>
      <c r="B42" s="84"/>
      <c r="C42" s="85" t="s">
        <v>50</v>
      </c>
      <c r="D42" s="61" t="n">
        <f aca="false">D43+D44</f>
        <v>50000</v>
      </c>
      <c r="E42" s="86"/>
      <c r="F42" s="63" t="n">
        <f aca="false">F43</f>
        <v>0</v>
      </c>
      <c r="G42" s="87" t="n">
        <v>0</v>
      </c>
      <c r="H42" s="88"/>
      <c r="I42" s="64" t="n">
        <f aca="false">F42</f>
        <v>0</v>
      </c>
    </row>
    <row r="43" customFormat="false" ht="29.25" hidden="false" customHeight="true" outlineLevel="0" collapsed="false">
      <c r="A43" s="89"/>
      <c r="B43" s="90" t="n">
        <v>731151</v>
      </c>
      <c r="C43" s="91" t="s">
        <v>51</v>
      </c>
      <c r="D43" s="92" t="n">
        <v>0</v>
      </c>
      <c r="E43" s="93"/>
      <c r="F43" s="94" t="n">
        <v>0</v>
      </c>
      <c r="G43" s="95" t="n">
        <v>0</v>
      </c>
      <c r="H43" s="96"/>
      <c r="I43" s="97" t="n">
        <v>0</v>
      </c>
    </row>
    <row r="44" customFormat="false" ht="29.25" hidden="false" customHeight="true" outlineLevel="0" collapsed="false">
      <c r="A44" s="89"/>
      <c r="B44" s="90" t="n">
        <v>731251</v>
      </c>
      <c r="C44" s="91" t="s">
        <v>52</v>
      </c>
      <c r="D44" s="92" t="n">
        <v>50000</v>
      </c>
      <c r="E44" s="93"/>
      <c r="F44" s="94" t="n">
        <v>0</v>
      </c>
      <c r="G44" s="95" t="n">
        <v>0</v>
      </c>
      <c r="H44" s="96"/>
      <c r="I44" s="97" t="n">
        <v>0</v>
      </c>
    </row>
    <row r="45" customFormat="false" ht="55.5" hidden="false" customHeight="true" outlineLevel="0" collapsed="false">
      <c r="A45" s="65" t="n">
        <v>732000</v>
      </c>
      <c r="B45" s="66"/>
      <c r="C45" s="67" t="s">
        <v>53</v>
      </c>
      <c r="D45" s="68" t="n">
        <f aca="false">D46</f>
        <v>86828</v>
      </c>
      <c r="E45" s="69" t="n">
        <f aca="false">SUM(E46:E46)</f>
        <v>0</v>
      </c>
      <c r="F45" s="98" t="n">
        <f aca="false">F46</f>
        <v>0</v>
      </c>
      <c r="G45" s="27" t="n">
        <f aca="false">F45/D45*100</f>
        <v>0</v>
      </c>
      <c r="H45" s="70" t="s">
        <v>12</v>
      </c>
      <c r="I45" s="71" t="n">
        <f aca="false">F45</f>
        <v>0</v>
      </c>
    </row>
    <row r="46" customFormat="false" ht="43.5" hidden="false" customHeight="true" outlineLevel="0" collapsed="false">
      <c r="A46" s="45"/>
      <c r="B46" s="99" t="n">
        <v>732151</v>
      </c>
      <c r="C46" s="47" t="s">
        <v>54</v>
      </c>
      <c r="D46" s="48" t="n">
        <v>86828</v>
      </c>
      <c r="E46" s="49" t="n">
        <v>0</v>
      </c>
      <c r="F46" s="48" t="n">
        <v>0</v>
      </c>
      <c r="G46" s="27" t="n">
        <f aca="false">F46/D46*100</f>
        <v>0</v>
      </c>
      <c r="H46" s="50" t="s">
        <v>12</v>
      </c>
      <c r="I46" s="51" t="n">
        <f aca="false">F46</f>
        <v>0</v>
      </c>
    </row>
    <row r="47" customFormat="false" ht="31.5" hidden="false" customHeight="true" outlineLevel="0" collapsed="false">
      <c r="A47" s="65" t="n">
        <v>733000</v>
      </c>
      <c r="B47" s="66"/>
      <c r="C47" s="67" t="s">
        <v>55</v>
      </c>
      <c r="D47" s="68" t="n">
        <f aca="false">D48+D49</f>
        <v>99700234</v>
      </c>
      <c r="E47" s="100" t="n">
        <f aca="false">E49</f>
        <v>0</v>
      </c>
      <c r="F47" s="68" t="n">
        <v>49097436</v>
      </c>
      <c r="G47" s="27" t="n">
        <f aca="false">F47/D47*100</f>
        <v>49.2450559343722</v>
      </c>
      <c r="H47" s="101" t="s">
        <v>12</v>
      </c>
      <c r="I47" s="71" t="n">
        <f aca="false">F47</f>
        <v>49097436</v>
      </c>
    </row>
    <row r="48" customFormat="false" ht="31.5" hidden="false" customHeight="true" outlineLevel="0" collapsed="false">
      <c r="A48" s="45"/>
      <c r="B48" s="99" t="n">
        <v>733151</v>
      </c>
      <c r="C48" s="47" t="s">
        <v>56</v>
      </c>
      <c r="D48" s="102" t="n">
        <v>91032672</v>
      </c>
      <c r="E48" s="49" t="n">
        <v>0</v>
      </c>
      <c r="F48" s="48" t="n">
        <v>45516336</v>
      </c>
      <c r="G48" s="27" t="n">
        <f aca="false">F48/D48*100</f>
        <v>50</v>
      </c>
      <c r="H48" s="50" t="s">
        <v>12</v>
      </c>
      <c r="I48" s="51" t="n">
        <f aca="false">F48</f>
        <v>45516336</v>
      </c>
    </row>
    <row r="49" customFormat="false" ht="45" hidden="false" customHeight="true" outlineLevel="0" collapsed="false">
      <c r="A49" s="45"/>
      <c r="B49" s="99" t="n">
        <v>733154</v>
      </c>
      <c r="C49" s="47" t="s">
        <v>57</v>
      </c>
      <c r="D49" s="74" t="n">
        <v>8667562</v>
      </c>
      <c r="E49" s="49" t="n">
        <v>0</v>
      </c>
      <c r="F49" s="48" t="n">
        <v>3581100</v>
      </c>
      <c r="G49" s="27" t="n">
        <f aca="false">F49/D49*100</f>
        <v>41.3161163427501</v>
      </c>
      <c r="H49" s="103" t="s">
        <v>12</v>
      </c>
      <c r="I49" s="51" t="n">
        <f aca="false">F49</f>
        <v>3581100</v>
      </c>
    </row>
    <row r="50" customFormat="false" ht="31.5" hidden="false" customHeight="true" outlineLevel="0" collapsed="false">
      <c r="A50" s="76" t="n">
        <v>740000</v>
      </c>
      <c r="B50" s="31"/>
      <c r="C50" s="77" t="s">
        <v>58</v>
      </c>
      <c r="D50" s="80" t="n">
        <f aca="false">D51+D60+D74+D78+D81</f>
        <v>95315000</v>
      </c>
      <c r="E50" s="79" t="n">
        <f aca="false">E60+E74+E78+E81</f>
        <v>1000000</v>
      </c>
      <c r="F50" s="80" t="n">
        <v>28688127.6</v>
      </c>
      <c r="G50" s="27" t="n">
        <f aca="false">F50/D50*100</f>
        <v>30.0982296595499</v>
      </c>
      <c r="H50" s="104" t="n">
        <v>0</v>
      </c>
      <c r="I50" s="82" t="n">
        <f aca="false">F50</f>
        <v>28688127.6</v>
      </c>
    </row>
    <row r="51" customFormat="false" ht="15.75" hidden="false" customHeight="true" outlineLevel="0" collapsed="false">
      <c r="A51" s="65" t="n">
        <v>741000</v>
      </c>
      <c r="B51" s="66"/>
      <c r="C51" s="67" t="s">
        <v>59</v>
      </c>
      <c r="D51" s="105" t="n">
        <f aca="false">SUM(D52:D59)</f>
        <v>10160000</v>
      </c>
      <c r="E51" s="69" t="s">
        <v>12</v>
      </c>
      <c r="F51" s="68" t="n">
        <v>5660415.84</v>
      </c>
      <c r="G51" s="27" t="n">
        <f aca="false">F51/D51*100</f>
        <v>55.7127543307087</v>
      </c>
      <c r="H51" s="70" t="s">
        <v>12</v>
      </c>
      <c r="I51" s="71" t="n">
        <f aca="false">F51</f>
        <v>5660415.84</v>
      </c>
    </row>
    <row r="52" customFormat="false" ht="45" hidden="false" customHeight="true" outlineLevel="0" collapsed="false">
      <c r="A52" s="45"/>
      <c r="B52" s="46" t="n">
        <v>741151</v>
      </c>
      <c r="C52" s="47" t="s">
        <v>60</v>
      </c>
      <c r="D52" s="48" t="n">
        <v>5060000</v>
      </c>
      <c r="E52" s="49" t="n">
        <v>0</v>
      </c>
      <c r="F52" s="50" t="n">
        <v>3464904.88</v>
      </c>
      <c r="G52" s="27" t="n">
        <f aca="false">F52/D52*100</f>
        <v>68.476381027668</v>
      </c>
      <c r="H52" s="50" t="s">
        <v>12</v>
      </c>
      <c r="I52" s="50" t="n">
        <f aca="false">F52</f>
        <v>3464904.88</v>
      </c>
    </row>
    <row r="53" customFormat="false" ht="60.75" hidden="false" customHeight="true" outlineLevel="0" collapsed="false">
      <c r="A53" s="45"/>
      <c r="B53" s="46" t="n">
        <v>741522</v>
      </c>
      <c r="C53" s="47" t="s">
        <v>61</v>
      </c>
      <c r="D53" s="48" t="n">
        <v>70000</v>
      </c>
      <c r="E53" s="49" t="n">
        <v>0</v>
      </c>
      <c r="F53" s="106" t="n">
        <v>2376</v>
      </c>
      <c r="G53" s="27" t="n">
        <f aca="false">F53/D53*100</f>
        <v>3.39428571428571</v>
      </c>
      <c r="H53" s="107" t="n">
        <v>0</v>
      </c>
      <c r="I53" s="51" t="n">
        <f aca="false">F53</f>
        <v>2376</v>
      </c>
    </row>
    <row r="54" customFormat="false" ht="33" hidden="false" customHeight="true" outlineLevel="0" collapsed="false">
      <c r="A54" s="45"/>
      <c r="B54" s="46" t="n">
        <v>741526</v>
      </c>
      <c r="C54" s="47" t="s">
        <v>62</v>
      </c>
      <c r="D54" s="48" t="n">
        <v>10000</v>
      </c>
      <c r="E54" s="49"/>
      <c r="F54" s="106" t="n">
        <v>0</v>
      </c>
      <c r="G54" s="27" t="n">
        <v>0</v>
      </c>
      <c r="H54" s="107" t="n">
        <v>0</v>
      </c>
      <c r="I54" s="51" t="n">
        <v>0</v>
      </c>
    </row>
    <row r="55" customFormat="false" ht="122.25" hidden="false" customHeight="true" outlineLevel="0" collapsed="false">
      <c r="A55" s="45"/>
      <c r="B55" s="46" t="n">
        <v>741531</v>
      </c>
      <c r="C55" s="47" t="s">
        <v>63</v>
      </c>
      <c r="D55" s="48" t="n">
        <v>315000</v>
      </c>
      <c r="E55" s="49" t="n">
        <v>0</v>
      </c>
      <c r="F55" s="48" t="n">
        <v>39992.41</v>
      </c>
      <c r="G55" s="27" t="n">
        <f aca="false">F55/D55*100</f>
        <v>12.6960031746032</v>
      </c>
      <c r="H55" s="50" t="s">
        <v>12</v>
      </c>
      <c r="I55" s="51" t="n">
        <f aca="false">F55</f>
        <v>39992.41</v>
      </c>
    </row>
    <row r="56" customFormat="false" ht="47.25" hidden="false" customHeight="true" outlineLevel="0" collapsed="false">
      <c r="A56" s="45"/>
      <c r="B56" s="46" t="n">
        <v>741534</v>
      </c>
      <c r="C56" s="47" t="s">
        <v>64</v>
      </c>
      <c r="D56" s="102" t="n">
        <v>1990000</v>
      </c>
      <c r="E56" s="49" t="n">
        <v>0</v>
      </c>
      <c r="F56" s="48" t="n">
        <v>301258.54</v>
      </c>
      <c r="G56" s="27" t="n">
        <f aca="false">F56/D56*100</f>
        <v>15.1386201005025</v>
      </c>
      <c r="H56" s="50" t="s">
        <v>12</v>
      </c>
      <c r="I56" s="51" t="n">
        <f aca="false">F56</f>
        <v>301258.54</v>
      </c>
    </row>
    <row r="57" customFormat="false" ht="45" hidden="false" customHeight="true" outlineLevel="0" collapsed="false">
      <c r="A57" s="45"/>
      <c r="B57" s="46" t="n">
        <v>741535</v>
      </c>
      <c r="C57" s="47" t="s">
        <v>65</v>
      </c>
      <c r="D57" s="48" t="n">
        <v>50000</v>
      </c>
      <c r="E57" s="49" t="n">
        <v>0</v>
      </c>
      <c r="F57" s="50" t="n">
        <v>0</v>
      </c>
      <c r="G57" s="27" t="n">
        <f aca="false">F57/D57*100</f>
        <v>0</v>
      </c>
      <c r="H57" s="50" t="n">
        <v>0</v>
      </c>
      <c r="I57" s="50" t="n">
        <f aca="false">F57</f>
        <v>0</v>
      </c>
    </row>
    <row r="58" customFormat="false" ht="42.75" hidden="false" customHeight="true" outlineLevel="0" collapsed="false">
      <c r="A58" s="45"/>
      <c r="B58" s="46" t="n">
        <v>741538</v>
      </c>
      <c r="C58" s="47" t="s">
        <v>66</v>
      </c>
      <c r="D58" s="108" t="n">
        <v>2300000</v>
      </c>
      <c r="E58" s="49" t="n">
        <v>0</v>
      </c>
      <c r="F58" s="48" t="n">
        <v>1686645.75</v>
      </c>
      <c r="G58" s="27" t="n">
        <f aca="false">F58/D58*100</f>
        <v>73.3324239130435</v>
      </c>
      <c r="H58" s="50" t="s">
        <v>12</v>
      </c>
      <c r="I58" s="51" t="n">
        <f aca="false">F58</f>
        <v>1686645.75</v>
      </c>
    </row>
    <row r="59" customFormat="false" ht="15.75" hidden="false" customHeight="true" outlineLevel="0" collapsed="false">
      <c r="A59" s="45"/>
      <c r="B59" s="46" t="n">
        <v>741596</v>
      </c>
      <c r="C59" s="47" t="s">
        <v>67</v>
      </c>
      <c r="D59" s="48" t="n">
        <v>365000</v>
      </c>
      <c r="E59" s="49" t="n">
        <v>0</v>
      </c>
      <c r="F59" s="48" t="n">
        <v>165238.26</v>
      </c>
      <c r="G59" s="27" t="n">
        <f aca="false">F59/D59*100</f>
        <v>45.2707561643836</v>
      </c>
      <c r="H59" s="72" t="n">
        <v>0</v>
      </c>
      <c r="I59" s="51" t="n">
        <f aca="false">F59</f>
        <v>165238.26</v>
      </c>
    </row>
    <row r="60" customFormat="false" ht="31.5" hidden="false" customHeight="true" outlineLevel="0" collapsed="false">
      <c r="A60" s="65" t="n">
        <v>742000</v>
      </c>
      <c r="B60" s="66"/>
      <c r="C60" s="67" t="s">
        <v>68</v>
      </c>
      <c r="D60" s="68" t="n">
        <f aca="false">D61+D62+D63+D64+D65+D66+D67+D68+D71+D69+D72+D73</f>
        <v>32185000</v>
      </c>
      <c r="E60" s="109" t="n">
        <f aca="false">E69+E73</f>
        <v>1000000</v>
      </c>
      <c r="F60" s="68" t="n">
        <v>11573619.73</v>
      </c>
      <c r="G60" s="27" t="n">
        <f aca="false">F60/D60*100</f>
        <v>35.9596698151313</v>
      </c>
      <c r="H60" s="105" t="n">
        <v>0</v>
      </c>
      <c r="I60" s="71" t="n">
        <f aca="false">F60</f>
        <v>11573619.73</v>
      </c>
    </row>
    <row r="61" customFormat="false" ht="54" hidden="false" customHeight="true" outlineLevel="0" collapsed="false">
      <c r="A61" s="45"/>
      <c r="B61" s="46" t="n">
        <v>742126</v>
      </c>
      <c r="C61" s="47" t="s">
        <v>69</v>
      </c>
      <c r="D61" s="50" t="n">
        <v>350000</v>
      </c>
      <c r="E61" s="110" t="n">
        <v>0</v>
      </c>
      <c r="F61" s="48" t="n">
        <v>85611.88</v>
      </c>
      <c r="G61" s="27" t="n">
        <f aca="false">F61/D61*100</f>
        <v>24.4605371428571</v>
      </c>
      <c r="H61" s="50" t="s">
        <v>12</v>
      </c>
      <c r="I61" s="51" t="n">
        <f aca="false">F61</f>
        <v>85611.88</v>
      </c>
    </row>
    <row r="62" customFormat="false" ht="72" hidden="false" customHeight="true" outlineLevel="0" collapsed="false">
      <c r="A62" s="45"/>
      <c r="B62" s="46" t="n">
        <v>742152</v>
      </c>
      <c r="C62" s="47" t="s">
        <v>70</v>
      </c>
      <c r="D62" s="106" t="n">
        <v>3800000</v>
      </c>
      <c r="E62" s="110" t="n">
        <v>0</v>
      </c>
      <c r="F62" s="48" t="n">
        <v>1820807.04</v>
      </c>
      <c r="G62" s="27" t="n">
        <f aca="false">F62/D62*100</f>
        <v>47.9159747368421</v>
      </c>
      <c r="H62" s="50" t="s">
        <v>12</v>
      </c>
      <c r="I62" s="51" t="n">
        <f aca="false">F62</f>
        <v>1820807.04</v>
      </c>
    </row>
    <row r="63" customFormat="false" ht="26.25" hidden="false" customHeight="true" outlineLevel="0" collapsed="false">
      <c r="A63" s="52"/>
      <c r="B63" s="53" t="n">
        <v>742153</v>
      </c>
      <c r="C63" s="54" t="s">
        <v>71</v>
      </c>
      <c r="D63" s="111" t="n">
        <v>1000000</v>
      </c>
      <c r="E63" s="112" t="n">
        <v>0</v>
      </c>
      <c r="F63" s="55" t="n">
        <v>224800</v>
      </c>
      <c r="G63" s="27" t="n">
        <f aca="false">F63/D63*100</f>
        <v>22.48</v>
      </c>
      <c r="H63" s="57" t="s">
        <v>12</v>
      </c>
      <c r="I63" s="58" t="n">
        <f aca="false">F63</f>
        <v>224800</v>
      </c>
    </row>
    <row r="64" customFormat="false" ht="31.5" hidden="false" customHeight="true" outlineLevel="0" collapsed="false">
      <c r="A64" s="45"/>
      <c r="B64" s="46" t="n">
        <v>742154</v>
      </c>
      <c r="C64" s="47" t="s">
        <v>72</v>
      </c>
      <c r="D64" s="50" t="n">
        <v>400000</v>
      </c>
      <c r="E64" s="110" t="n">
        <v>0</v>
      </c>
      <c r="F64" s="48" t="n">
        <v>95124.31</v>
      </c>
      <c r="G64" s="27" t="n">
        <f aca="false">F64/D64*100</f>
        <v>23.7810775</v>
      </c>
      <c r="H64" s="50" t="s">
        <v>12</v>
      </c>
      <c r="I64" s="51" t="n">
        <f aca="false">F64</f>
        <v>95124.31</v>
      </c>
    </row>
    <row r="65" customFormat="false" ht="57.75" hidden="false" customHeight="true" outlineLevel="0" collapsed="false">
      <c r="A65" s="45"/>
      <c r="B65" s="46" t="n">
        <v>742156</v>
      </c>
      <c r="C65" s="47" t="s">
        <v>73</v>
      </c>
      <c r="D65" s="106" t="n">
        <v>24300000</v>
      </c>
      <c r="E65" s="110" t="n">
        <v>0</v>
      </c>
      <c r="F65" s="48" t="n">
        <v>8455266</v>
      </c>
      <c r="G65" s="27" t="n">
        <f aca="false">F65/D65*100</f>
        <v>34.7953333333333</v>
      </c>
      <c r="H65" s="50" t="s">
        <v>12</v>
      </c>
      <c r="I65" s="51" t="n">
        <f aca="false">F65</f>
        <v>8455266</v>
      </c>
    </row>
    <row r="66" customFormat="false" ht="15.75" hidden="false" customHeight="true" outlineLevel="0" collapsed="false">
      <c r="A66" s="45"/>
      <c r="B66" s="46" t="n">
        <v>742251</v>
      </c>
      <c r="C66" s="47" t="s">
        <v>74</v>
      </c>
      <c r="D66" s="106" t="n">
        <v>890000</v>
      </c>
      <c r="E66" s="110" t="n">
        <v>0</v>
      </c>
      <c r="F66" s="48" t="n">
        <v>343500</v>
      </c>
      <c r="G66" s="27" t="n">
        <f aca="false">F66/D66*100</f>
        <v>38.5955056179775</v>
      </c>
      <c r="H66" s="50" t="s">
        <v>12</v>
      </c>
      <c r="I66" s="51" t="n">
        <f aca="false">F66</f>
        <v>343500</v>
      </c>
    </row>
    <row r="67" customFormat="false" ht="46.5" hidden="false" customHeight="true" outlineLevel="0" collapsed="false">
      <c r="A67" s="45"/>
      <c r="B67" s="46" t="n">
        <v>742253</v>
      </c>
      <c r="C67" s="47" t="s">
        <v>75</v>
      </c>
      <c r="D67" s="106" t="n">
        <v>50000</v>
      </c>
      <c r="E67" s="110" t="n">
        <v>0</v>
      </c>
      <c r="F67" s="48" t="n">
        <v>0</v>
      </c>
      <c r="G67" s="27" t="n">
        <f aca="false">F67/D67*100</f>
        <v>0</v>
      </c>
      <c r="H67" s="50" t="s">
        <v>12</v>
      </c>
      <c r="I67" s="51" t="n">
        <f aca="false">F67</f>
        <v>0</v>
      </c>
    </row>
    <row r="68" customFormat="false" ht="42" hidden="false" customHeight="true" outlineLevel="0" collapsed="false">
      <c r="A68" s="45"/>
      <c r="B68" s="46" t="n">
        <v>742255</v>
      </c>
      <c r="C68" s="47" t="s">
        <v>76</v>
      </c>
      <c r="D68" s="106" t="n">
        <v>1075000</v>
      </c>
      <c r="E68" s="110" t="n">
        <v>0</v>
      </c>
      <c r="F68" s="48" t="n">
        <v>528500</v>
      </c>
      <c r="G68" s="27" t="n">
        <f aca="false">F68/D68*100</f>
        <v>49.1627906976744</v>
      </c>
      <c r="H68" s="50" t="s">
        <v>12</v>
      </c>
      <c r="I68" s="51" t="n">
        <f aca="false">F68</f>
        <v>528500</v>
      </c>
    </row>
    <row r="69" customFormat="false" ht="38.25" hidden="false" customHeight="true" outlineLevel="0" collapsed="false">
      <c r="A69" s="45"/>
      <c r="B69" s="46" t="n">
        <v>742314</v>
      </c>
      <c r="C69" s="113" t="s">
        <v>77</v>
      </c>
      <c r="D69" s="106" t="n">
        <v>0</v>
      </c>
      <c r="E69" s="110" t="n">
        <v>400000</v>
      </c>
      <c r="F69" s="48" t="n">
        <v>0</v>
      </c>
      <c r="G69" s="27" t="n">
        <v>0</v>
      </c>
      <c r="H69" s="50" t="s">
        <v>12</v>
      </c>
      <c r="I69" s="51" t="n">
        <f aca="false">F69</f>
        <v>0</v>
      </c>
    </row>
    <row r="70" customFormat="false" ht="42.75" hidden="true" customHeight="true" outlineLevel="0" collapsed="false">
      <c r="A70" s="45"/>
      <c r="B70" s="46" t="n">
        <v>742351</v>
      </c>
      <c r="C70" s="47" t="s">
        <v>78</v>
      </c>
      <c r="D70" s="50" t="n">
        <v>58900</v>
      </c>
      <c r="E70" s="110" t="n">
        <v>0</v>
      </c>
      <c r="F70" s="102" t="n">
        <v>22068</v>
      </c>
      <c r="G70" s="27" t="n">
        <f aca="false">F70/D70*100</f>
        <v>37.4668930390492</v>
      </c>
      <c r="H70" s="103" t="s">
        <v>12</v>
      </c>
      <c r="I70" s="51" t="n">
        <f aca="false">F70</f>
        <v>22068</v>
      </c>
    </row>
    <row r="71" customFormat="false" ht="42.75" hidden="false" customHeight="true" outlineLevel="0" collapsed="false">
      <c r="A71" s="45"/>
      <c r="B71" s="46" t="n">
        <v>742316</v>
      </c>
      <c r="C71" s="47" t="s">
        <v>79</v>
      </c>
      <c r="D71" s="50" t="n">
        <v>300000</v>
      </c>
      <c r="E71" s="110"/>
      <c r="F71" s="102" t="n">
        <v>0</v>
      </c>
      <c r="G71" s="27" t="n">
        <f aca="false">F71/D71*100</f>
        <v>0</v>
      </c>
      <c r="H71" s="103"/>
      <c r="I71" s="51" t="n">
        <f aca="false">F71</f>
        <v>0</v>
      </c>
    </row>
    <row r="72" customFormat="false" ht="42.75" hidden="false" customHeight="true" outlineLevel="0" collapsed="false">
      <c r="A72" s="45"/>
      <c r="B72" s="46" t="n">
        <v>742351</v>
      </c>
      <c r="C72" s="47" t="s">
        <v>80</v>
      </c>
      <c r="D72" s="50" t="n">
        <v>20000</v>
      </c>
      <c r="E72" s="110"/>
      <c r="F72" s="102" t="n">
        <v>20010.5</v>
      </c>
      <c r="G72" s="27" t="n">
        <f aca="false">F72/D72*100</f>
        <v>100.0525</v>
      </c>
      <c r="H72" s="103"/>
      <c r="I72" s="51" t="n">
        <f aca="false">F72</f>
        <v>20010.5</v>
      </c>
    </row>
    <row r="73" customFormat="false" ht="42.75" hidden="false" customHeight="true" outlineLevel="0" collapsed="false">
      <c r="A73" s="45"/>
      <c r="B73" s="46" t="n">
        <v>742370</v>
      </c>
      <c r="C73" s="114" t="s">
        <v>81</v>
      </c>
      <c r="D73" s="50" t="n">
        <v>0</v>
      </c>
      <c r="E73" s="110" t="n">
        <v>600000</v>
      </c>
      <c r="F73" s="102" t="n">
        <v>0</v>
      </c>
      <c r="G73" s="27" t="n">
        <v>0</v>
      </c>
      <c r="H73" s="103" t="n">
        <v>0</v>
      </c>
      <c r="I73" s="51" t="n">
        <v>0</v>
      </c>
    </row>
    <row r="74" customFormat="false" ht="31.5" hidden="false" customHeight="true" outlineLevel="0" collapsed="false">
      <c r="A74" s="65" t="n">
        <v>743000</v>
      </c>
      <c r="B74" s="66"/>
      <c r="C74" s="67" t="s">
        <v>82</v>
      </c>
      <c r="D74" s="68" t="n">
        <f aca="false">SUM(D75:D77)</f>
        <v>10200000</v>
      </c>
      <c r="E74" s="69" t="n">
        <v>0</v>
      </c>
      <c r="F74" s="68" t="n">
        <v>6363030.42</v>
      </c>
      <c r="G74" s="27" t="n">
        <f aca="false">F74/D74*100</f>
        <v>62.3826511764706</v>
      </c>
      <c r="H74" s="70" t="s">
        <v>12</v>
      </c>
      <c r="I74" s="71" t="n">
        <f aca="false">F74</f>
        <v>6363030.42</v>
      </c>
    </row>
    <row r="75" customFormat="false" ht="42" hidden="false" customHeight="true" outlineLevel="0" collapsed="false">
      <c r="A75" s="45"/>
      <c r="B75" s="46" t="n">
        <v>743324</v>
      </c>
      <c r="C75" s="47" t="s">
        <v>83</v>
      </c>
      <c r="D75" s="48" t="n">
        <v>10000000</v>
      </c>
      <c r="E75" s="49" t="n">
        <v>0</v>
      </c>
      <c r="F75" s="48" t="n">
        <v>6212561.7</v>
      </c>
      <c r="G75" s="27" t="n">
        <f aca="false">F75/D75*100</f>
        <v>62.125617</v>
      </c>
      <c r="H75" s="50" t="s">
        <v>12</v>
      </c>
      <c r="I75" s="51" t="n">
        <f aca="false">F75</f>
        <v>6212561.7</v>
      </c>
    </row>
    <row r="76" customFormat="false" ht="31.5" hidden="false" customHeight="true" outlineLevel="0" collapsed="false">
      <c r="A76" s="45"/>
      <c r="B76" s="46" t="n">
        <v>743351</v>
      </c>
      <c r="C76" s="47" t="s">
        <v>84</v>
      </c>
      <c r="D76" s="48" t="n">
        <v>100000</v>
      </c>
      <c r="E76" s="49" t="n">
        <v>0</v>
      </c>
      <c r="F76" s="48" t="n">
        <v>15000</v>
      </c>
      <c r="G76" s="27" t="n">
        <f aca="false">F76/D76*100</f>
        <v>15</v>
      </c>
      <c r="H76" s="50" t="s">
        <v>12</v>
      </c>
      <c r="I76" s="51" t="n">
        <f aca="false">F76</f>
        <v>15000</v>
      </c>
    </row>
    <row r="77" customFormat="false" ht="54.75" hidden="false" customHeight="true" outlineLevel="0" collapsed="false">
      <c r="A77" s="45"/>
      <c r="B77" s="46" t="n">
        <v>743924</v>
      </c>
      <c r="C77" s="47" t="s">
        <v>85</v>
      </c>
      <c r="D77" s="50" t="n">
        <v>100000</v>
      </c>
      <c r="E77" s="49" t="n">
        <v>0</v>
      </c>
      <c r="F77" s="48" t="n">
        <v>135468.72</v>
      </c>
      <c r="G77" s="27" t="n">
        <f aca="false">F77/D77*100</f>
        <v>135.46872</v>
      </c>
      <c r="H77" s="50" t="s">
        <v>12</v>
      </c>
      <c r="I77" s="51" t="n">
        <f aca="false">F77</f>
        <v>135468.72</v>
      </c>
    </row>
    <row r="78" customFormat="false" ht="25.5" hidden="false" customHeight="true" outlineLevel="0" collapsed="false">
      <c r="A78" s="65" t="n">
        <v>744000</v>
      </c>
      <c r="B78" s="66"/>
      <c r="C78" s="67" t="s">
        <v>86</v>
      </c>
      <c r="D78" s="68" t="n">
        <f aca="false">SUM(D79:D80)</f>
        <v>33050000</v>
      </c>
      <c r="E78" s="69" t="n">
        <f aca="false">E79+E80</f>
        <v>0</v>
      </c>
      <c r="F78" s="68" t="n">
        <v>4932332.49</v>
      </c>
      <c r="G78" s="27" t="n">
        <f aca="false">F78/D78*100</f>
        <v>14.9238501966717</v>
      </c>
      <c r="H78" s="70" t="n">
        <v>0</v>
      </c>
      <c r="I78" s="71" t="n">
        <f aca="false">F78</f>
        <v>4932332.49</v>
      </c>
    </row>
    <row r="79" customFormat="false" ht="40.5" hidden="false" customHeight="true" outlineLevel="0" collapsed="false">
      <c r="A79" s="45"/>
      <c r="B79" s="46" t="n">
        <v>744151</v>
      </c>
      <c r="C79" s="47" t="s">
        <v>87</v>
      </c>
      <c r="D79" s="48" t="n">
        <v>1350000</v>
      </c>
      <c r="E79" s="49" t="n">
        <v>0</v>
      </c>
      <c r="F79" s="48" t="n">
        <v>58371.49</v>
      </c>
      <c r="G79" s="27" t="n">
        <f aca="false">F79/D79*100</f>
        <v>4.32381407407407</v>
      </c>
      <c r="H79" s="50" t="n">
        <v>0</v>
      </c>
      <c r="I79" s="51" t="n">
        <f aca="false">F79</f>
        <v>58371.49</v>
      </c>
    </row>
    <row r="80" customFormat="false" ht="57.75" hidden="false" customHeight="true" outlineLevel="0" collapsed="false">
      <c r="A80" s="45"/>
      <c r="B80" s="46" t="n">
        <v>744251</v>
      </c>
      <c r="C80" s="47" t="s">
        <v>88</v>
      </c>
      <c r="D80" s="48" t="n">
        <v>31700000</v>
      </c>
      <c r="E80" s="49" t="n">
        <v>0</v>
      </c>
      <c r="F80" s="48" t="n">
        <v>4873961</v>
      </c>
      <c r="G80" s="27" t="n">
        <f aca="false">F80/D80*100</f>
        <v>15.3752712933754</v>
      </c>
      <c r="H80" s="50" t="n">
        <v>0</v>
      </c>
      <c r="I80" s="51" t="n">
        <f aca="false">F80</f>
        <v>4873961</v>
      </c>
    </row>
    <row r="81" customFormat="false" ht="25.5" hidden="false" customHeight="true" outlineLevel="0" collapsed="false">
      <c r="A81" s="115" t="n">
        <v>745000</v>
      </c>
      <c r="B81" s="66"/>
      <c r="C81" s="67" t="s">
        <v>89</v>
      </c>
      <c r="D81" s="68" t="n">
        <f aca="false">D82+D83</f>
        <v>9720000</v>
      </c>
      <c r="E81" s="69" t="n">
        <v>0</v>
      </c>
      <c r="F81" s="68" t="n">
        <v>158729.12</v>
      </c>
      <c r="G81" s="27" t="n">
        <f aca="false">F81/D81*100</f>
        <v>1.63301563786008</v>
      </c>
      <c r="H81" s="70" t="n">
        <v>0</v>
      </c>
      <c r="I81" s="71" t="n">
        <f aca="false">F81</f>
        <v>158729.12</v>
      </c>
    </row>
    <row r="82" customFormat="false" ht="27.75" hidden="false" customHeight="true" outlineLevel="0" collapsed="false">
      <c r="A82" s="45"/>
      <c r="B82" s="46" t="n">
        <v>745151</v>
      </c>
      <c r="C82" s="47" t="s">
        <v>90</v>
      </c>
      <c r="D82" s="48" t="n">
        <v>3600000</v>
      </c>
      <c r="E82" s="49" t="n">
        <v>0</v>
      </c>
      <c r="F82" s="48" t="n">
        <v>158729.12</v>
      </c>
      <c r="G82" s="27" t="n">
        <f aca="false">F82/D82*100</f>
        <v>4.40914222222222</v>
      </c>
      <c r="H82" s="50" t="n">
        <v>0</v>
      </c>
      <c r="I82" s="51" t="n">
        <f aca="false">F82</f>
        <v>158729.12</v>
      </c>
    </row>
    <row r="83" customFormat="false" ht="45.75" hidden="false" customHeight="true" outlineLevel="0" collapsed="false">
      <c r="A83" s="45"/>
      <c r="B83" s="46" t="n">
        <v>745153</v>
      </c>
      <c r="C83" s="47" t="s">
        <v>91</v>
      </c>
      <c r="D83" s="102" t="n">
        <v>6120000</v>
      </c>
      <c r="E83" s="49" t="n">
        <v>0</v>
      </c>
      <c r="F83" s="50" t="n">
        <v>0</v>
      </c>
      <c r="G83" s="27" t="n">
        <f aca="false">F83/D83*100</f>
        <v>0</v>
      </c>
      <c r="H83" s="50" t="n">
        <v>0</v>
      </c>
      <c r="I83" s="50" t="n">
        <f aca="false">F83</f>
        <v>0</v>
      </c>
    </row>
    <row r="84" customFormat="false" ht="42.75" hidden="false" customHeight="true" outlineLevel="0" collapsed="false">
      <c r="A84" s="76" t="n">
        <v>770000</v>
      </c>
      <c r="B84" s="31"/>
      <c r="C84" s="77" t="s">
        <v>92</v>
      </c>
      <c r="D84" s="80" t="n">
        <f aca="false">D85+D86</f>
        <v>220000</v>
      </c>
      <c r="E84" s="116" t="n">
        <v>0</v>
      </c>
      <c r="F84" s="80" t="n">
        <v>613741.44</v>
      </c>
      <c r="G84" s="27" t="n">
        <f aca="false">F84/D84*100</f>
        <v>278.973381818182</v>
      </c>
      <c r="H84" s="78" t="n">
        <v>0</v>
      </c>
      <c r="I84" s="82" t="n">
        <f aca="false">F84</f>
        <v>613741.44</v>
      </c>
    </row>
    <row r="85" customFormat="false" ht="57" hidden="false" customHeight="true" outlineLevel="0" collapsed="false">
      <c r="A85" s="45"/>
      <c r="B85" s="46" t="n">
        <v>772111</v>
      </c>
      <c r="C85" s="47" t="s">
        <v>93</v>
      </c>
      <c r="D85" s="48" t="n">
        <v>100000</v>
      </c>
      <c r="E85" s="117" t="n">
        <v>0</v>
      </c>
      <c r="F85" s="72" t="n">
        <v>0</v>
      </c>
      <c r="G85" s="27" t="n">
        <f aca="false">F85/D85*100</f>
        <v>0</v>
      </c>
      <c r="H85" s="50" t="s">
        <v>12</v>
      </c>
      <c r="I85" s="51" t="n">
        <f aca="false">F85</f>
        <v>0</v>
      </c>
    </row>
    <row r="86" customFormat="false" ht="57" hidden="false" customHeight="true" outlineLevel="0" collapsed="false">
      <c r="A86" s="45"/>
      <c r="B86" s="46" t="n">
        <v>772114</v>
      </c>
      <c r="C86" s="47" t="s">
        <v>94</v>
      </c>
      <c r="D86" s="48" t="n">
        <v>120000</v>
      </c>
      <c r="E86" s="117" t="s">
        <v>12</v>
      </c>
      <c r="F86" s="48" t="n">
        <v>613741.44</v>
      </c>
      <c r="G86" s="27" t="n">
        <f aca="false">F86/D86*100</f>
        <v>511.4512</v>
      </c>
      <c r="H86" s="50"/>
      <c r="I86" s="51" t="n">
        <f aca="false">F86</f>
        <v>613741.44</v>
      </c>
    </row>
    <row r="87" customFormat="false" ht="15.75" hidden="false" customHeight="true" outlineLevel="0" collapsed="false">
      <c r="A87" s="76" t="n">
        <v>790000</v>
      </c>
      <c r="B87" s="31"/>
      <c r="C87" s="77" t="s">
        <v>95</v>
      </c>
      <c r="D87" s="78" t="n">
        <v>0</v>
      </c>
      <c r="E87" s="116" t="n">
        <v>0</v>
      </c>
      <c r="F87" s="78" t="n">
        <v>0</v>
      </c>
      <c r="G87" s="27" t="n">
        <v>0</v>
      </c>
      <c r="H87" s="118" t="s">
        <v>12</v>
      </c>
      <c r="I87" s="118" t="n">
        <f aca="false">F87</f>
        <v>0</v>
      </c>
    </row>
    <row r="88" customFormat="false" ht="15.75" hidden="false" customHeight="true" outlineLevel="0" collapsed="false">
      <c r="A88" s="45"/>
      <c r="B88" s="46" t="n">
        <v>791110</v>
      </c>
      <c r="C88" s="47" t="s">
        <v>96</v>
      </c>
      <c r="D88" s="50" t="n">
        <v>0</v>
      </c>
      <c r="E88" s="49" t="n">
        <v>0</v>
      </c>
      <c r="F88" s="50" t="n">
        <v>0</v>
      </c>
      <c r="G88" s="27" t="n">
        <v>0</v>
      </c>
      <c r="H88" s="50" t="s">
        <v>12</v>
      </c>
      <c r="I88" s="50" t="n">
        <f aca="false">F88</f>
        <v>0</v>
      </c>
    </row>
    <row r="89" customFormat="false" ht="25.5" hidden="false" customHeight="true" outlineLevel="0" collapsed="false">
      <c r="A89" s="119" t="n">
        <v>800000</v>
      </c>
      <c r="B89" s="120"/>
      <c r="C89" s="121" t="s">
        <v>97</v>
      </c>
      <c r="D89" s="122" t="n">
        <f aca="false">D90+D94</f>
        <v>1160000</v>
      </c>
      <c r="E89" s="123" t="n">
        <v>0</v>
      </c>
      <c r="F89" s="122" t="n">
        <f aca="false">F90+F94</f>
        <v>0</v>
      </c>
      <c r="G89" s="27" t="n">
        <f aca="false">F89/D89*100</f>
        <v>0</v>
      </c>
      <c r="H89" s="124" t="s">
        <v>12</v>
      </c>
      <c r="I89" s="125" t="n">
        <f aca="false">F89</f>
        <v>0</v>
      </c>
    </row>
    <row r="90" customFormat="false" ht="25.5" hidden="false" customHeight="true" outlineLevel="0" collapsed="false">
      <c r="A90" s="76" t="n">
        <v>810000</v>
      </c>
      <c r="B90" s="31"/>
      <c r="C90" s="77" t="s">
        <v>98</v>
      </c>
      <c r="D90" s="80" t="n">
        <f aca="false">D91+D92+D93</f>
        <v>160000</v>
      </c>
      <c r="E90" s="116" t="n">
        <v>0</v>
      </c>
      <c r="F90" s="104" t="n">
        <f aca="false">F91+F92</f>
        <v>0</v>
      </c>
      <c r="G90" s="27" t="n">
        <f aca="false">F90/D90*100</f>
        <v>0</v>
      </c>
      <c r="H90" s="118" t="s">
        <v>12</v>
      </c>
      <c r="I90" s="82" t="n">
        <f aca="false">F90</f>
        <v>0</v>
      </c>
    </row>
    <row r="91" customFormat="false" ht="30.75" hidden="false" customHeight="true" outlineLevel="0" collapsed="false">
      <c r="A91" s="45"/>
      <c r="B91" s="46" t="n">
        <v>811151</v>
      </c>
      <c r="C91" s="47" t="s">
        <v>99</v>
      </c>
      <c r="D91" s="48" t="n">
        <v>10000</v>
      </c>
      <c r="E91" s="49" t="n">
        <v>0</v>
      </c>
      <c r="F91" s="72" t="n">
        <v>0</v>
      </c>
      <c r="G91" s="27" t="n">
        <f aca="false">F91/D91*100</f>
        <v>0</v>
      </c>
      <c r="H91" s="50" t="s">
        <v>12</v>
      </c>
      <c r="I91" s="51" t="n">
        <f aca="false">F91</f>
        <v>0</v>
      </c>
    </row>
    <row r="92" customFormat="false" ht="36.75" hidden="false" customHeight="true" outlineLevel="0" collapsed="false">
      <c r="A92" s="45"/>
      <c r="B92" s="46" t="n">
        <v>811152</v>
      </c>
      <c r="C92" s="47" t="s">
        <v>100</v>
      </c>
      <c r="D92" s="48" t="n">
        <v>100000</v>
      </c>
      <c r="E92" s="49" t="n">
        <v>0</v>
      </c>
      <c r="F92" s="50" t="n">
        <v>0</v>
      </c>
      <c r="G92" s="27" t="n">
        <f aca="false">F92/D92*100</f>
        <v>0</v>
      </c>
      <c r="H92" s="50" t="s">
        <v>12</v>
      </c>
      <c r="I92" s="50" t="n">
        <f aca="false">F92</f>
        <v>0</v>
      </c>
    </row>
    <row r="93" customFormat="false" ht="36.75" hidden="false" customHeight="true" outlineLevel="0" collapsed="false">
      <c r="A93" s="45"/>
      <c r="B93" s="46" t="n">
        <v>812151</v>
      </c>
      <c r="C93" s="47" t="s">
        <v>101</v>
      </c>
      <c r="D93" s="48" t="n">
        <v>50000</v>
      </c>
      <c r="E93" s="49" t="s">
        <v>12</v>
      </c>
      <c r="F93" s="50" t="n">
        <v>0</v>
      </c>
      <c r="G93" s="27" t="n">
        <v>0</v>
      </c>
      <c r="H93" s="50" t="n">
        <v>0</v>
      </c>
      <c r="I93" s="50" t="n">
        <v>0</v>
      </c>
    </row>
    <row r="94" customFormat="false" ht="25.5" hidden="false" customHeight="true" outlineLevel="0" collapsed="false">
      <c r="A94" s="76" t="n">
        <v>840000</v>
      </c>
      <c r="B94" s="31"/>
      <c r="C94" s="77" t="s">
        <v>102</v>
      </c>
      <c r="D94" s="118" t="n">
        <f aca="false">D95</f>
        <v>1000000</v>
      </c>
      <c r="E94" s="116" t="n">
        <v>0</v>
      </c>
      <c r="F94" s="104" t="n">
        <f aca="false">F95</f>
        <v>0</v>
      </c>
      <c r="G94" s="27" t="n">
        <v>0</v>
      </c>
      <c r="H94" s="118" t="s">
        <v>12</v>
      </c>
      <c r="I94" s="82" t="n">
        <f aca="false">F94</f>
        <v>0</v>
      </c>
    </row>
    <row r="95" customFormat="false" ht="25.5" hidden="false" customHeight="true" outlineLevel="0" collapsed="false">
      <c r="A95" s="45"/>
      <c r="B95" s="46" t="n">
        <v>841151</v>
      </c>
      <c r="C95" s="47" t="s">
        <v>103</v>
      </c>
      <c r="D95" s="50" t="n">
        <v>1000000</v>
      </c>
      <c r="E95" s="49" t="n">
        <v>0</v>
      </c>
      <c r="F95" s="72" t="n">
        <v>0</v>
      </c>
      <c r="G95" s="27" t="n">
        <v>0</v>
      </c>
      <c r="H95" s="50" t="s">
        <v>12</v>
      </c>
      <c r="I95" s="51" t="n">
        <f aca="false">F95</f>
        <v>0</v>
      </c>
    </row>
    <row r="96" customFormat="false" ht="41.25" hidden="false" customHeight="true" outlineLevel="0" collapsed="false">
      <c r="A96" s="119" t="n">
        <v>900000</v>
      </c>
      <c r="B96" s="120"/>
      <c r="C96" s="121" t="s">
        <v>104</v>
      </c>
      <c r="D96" s="124" t="n">
        <f aca="false">D97</f>
        <v>0</v>
      </c>
      <c r="E96" s="123" t="n">
        <f aca="false">E97</f>
        <v>0</v>
      </c>
      <c r="F96" s="124" t="n">
        <f aca="false">F97</f>
        <v>0</v>
      </c>
      <c r="G96" s="27" t="n">
        <v>0</v>
      </c>
      <c r="H96" s="124" t="s">
        <v>12</v>
      </c>
      <c r="I96" s="124" t="n">
        <f aca="false">F96</f>
        <v>0</v>
      </c>
    </row>
    <row r="97" customFormat="false" ht="15.75" hidden="false" customHeight="true" outlineLevel="0" collapsed="false">
      <c r="A97" s="76" t="n">
        <v>910000</v>
      </c>
      <c r="B97" s="31"/>
      <c r="C97" s="77" t="s">
        <v>105</v>
      </c>
      <c r="D97" s="104" t="n">
        <f aca="false">D98</f>
        <v>0</v>
      </c>
      <c r="E97" s="116" t="n">
        <f aca="false">E98</f>
        <v>0</v>
      </c>
      <c r="F97" s="118" t="n">
        <f aca="false">F98</f>
        <v>0</v>
      </c>
      <c r="G97" s="27" t="n">
        <v>0</v>
      </c>
      <c r="H97" s="118" t="s">
        <v>12</v>
      </c>
      <c r="I97" s="118" t="n">
        <f aca="false">F97</f>
        <v>0</v>
      </c>
    </row>
    <row r="98" customFormat="false" ht="43.5" hidden="false" customHeight="true" outlineLevel="0" collapsed="false">
      <c r="A98" s="45"/>
      <c r="B98" s="126" t="n">
        <v>911451</v>
      </c>
      <c r="C98" s="47" t="s">
        <v>106</v>
      </c>
      <c r="D98" s="72" t="n">
        <v>0</v>
      </c>
      <c r="E98" s="49" t="n">
        <v>0</v>
      </c>
      <c r="F98" s="50" t="n">
        <v>0</v>
      </c>
      <c r="G98" s="27" t="n">
        <v>0</v>
      </c>
      <c r="H98" s="50" t="s">
        <v>12</v>
      </c>
      <c r="I98" s="50" t="n">
        <f aca="false">F98</f>
        <v>0</v>
      </c>
    </row>
    <row r="99" customFormat="false" ht="43.5" hidden="false" customHeight="false" outlineLevel="0" collapsed="false">
      <c r="A99" s="127"/>
      <c r="B99" s="127" t="s">
        <v>107</v>
      </c>
      <c r="C99" s="128" t="s">
        <v>108</v>
      </c>
      <c r="D99" s="129" t="n">
        <f aca="false">D6+D41+D50+D84+D89</f>
        <v>715436547</v>
      </c>
      <c r="E99" s="130" t="n">
        <f aca="false">E60</f>
        <v>1000000</v>
      </c>
      <c r="F99" s="130" t="n">
        <f aca="false">F89+F5</f>
        <v>332076253.46</v>
      </c>
      <c r="G99" s="27" t="n">
        <f aca="false">F99/D99*100</f>
        <v>46.4158917869763</v>
      </c>
      <c r="H99" s="131" t="s">
        <v>109</v>
      </c>
      <c r="I99" s="132" t="n">
        <f aca="false">F99</f>
        <v>332076253.46</v>
      </c>
    </row>
    <row r="100" customFormat="false" ht="43.5" hidden="false" customHeight="false" outlineLevel="0" collapsed="false">
      <c r="A100" s="133"/>
      <c r="B100" s="134" t="s">
        <v>110</v>
      </c>
      <c r="C100" s="135" t="s">
        <v>111</v>
      </c>
      <c r="D100" s="136" t="n">
        <f aca="false">D99+D4</f>
        <v>848752977.25</v>
      </c>
      <c r="E100" s="137" t="n">
        <f aca="false">E99+E4</f>
        <v>1346005.75</v>
      </c>
      <c r="F100" s="137" t="n">
        <f aca="false">F99+F4</f>
        <v>465392683.71</v>
      </c>
      <c r="G100" s="27" t="n">
        <f aca="false">F100/D100*100</f>
        <v>54.8325244428472</v>
      </c>
      <c r="H100" s="138" t="s">
        <v>109</v>
      </c>
      <c r="I100" s="139" t="n">
        <f aca="false">F100</f>
        <v>465392683.71</v>
      </c>
    </row>
  </sheetData>
  <mergeCells count="7">
    <mergeCell ref="A1:J1"/>
    <mergeCell ref="A2:A3"/>
    <mergeCell ref="B2:B3"/>
    <mergeCell ref="C2:C3"/>
    <mergeCell ref="D2:E2"/>
    <mergeCell ref="F2:H2"/>
    <mergeCell ref="I2:I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6640625" defaultRowHeight="15" zeroHeight="false" outlineLevelRow="0" outlineLevelCol="0"/>
  <cols>
    <col collapsed="false" customWidth="true" hidden="false" outlineLevel="0" max="1" min="1" style="0" width="12.5"/>
    <col collapsed="false" customWidth="true" hidden="false" outlineLevel="0" max="2" min="2" style="0" width="11.16"/>
    <col collapsed="false" customWidth="true" hidden="false" outlineLevel="0" max="3" min="3" style="0" width="45.33"/>
    <col collapsed="false" customWidth="true" hidden="false" outlineLevel="0" max="4" min="4" style="1" width="21.16"/>
    <col collapsed="false" customWidth="true" hidden="false" outlineLevel="0" max="5" min="5" style="2" width="16.16"/>
    <col collapsed="false" customWidth="true" hidden="false" outlineLevel="0" max="6" min="6" style="1" width="20.5"/>
    <col collapsed="false" customWidth="true" hidden="false" outlineLevel="0" max="7" min="7" style="3" width="10.5"/>
    <col collapsed="false" customWidth="true" hidden="false" outlineLevel="0" max="8" min="8" style="1" width="10.5"/>
    <col collapsed="false" customWidth="true" hidden="false" outlineLevel="0" max="9" min="9" style="4" width="26.5"/>
  </cols>
  <sheetData>
    <row r="1" customFormat="false" ht="25.5" hidden="false" customHeight="true" outlineLevel="0" collapsed="false">
      <c r="A1" s="140" t="n">
        <v>920000</v>
      </c>
      <c r="B1" s="141"/>
      <c r="C1" s="142" t="s">
        <v>112</v>
      </c>
      <c r="D1" s="143" t="s">
        <v>12</v>
      </c>
      <c r="E1" s="144" t="s">
        <v>12</v>
      </c>
      <c r="F1" s="143" t="s">
        <v>12</v>
      </c>
      <c r="G1" s="145" t="s">
        <v>12</v>
      </c>
      <c r="H1" s="143" t="s">
        <v>12</v>
      </c>
      <c r="I1" s="143" t="s">
        <v>12</v>
      </c>
    </row>
    <row r="2" customFormat="false" ht="31.5" hidden="false" customHeight="true" outlineLevel="0" collapsed="false">
      <c r="A2" s="146"/>
      <c r="B2" s="147" t="n">
        <v>921650</v>
      </c>
      <c r="C2" s="148" t="s">
        <v>113</v>
      </c>
      <c r="D2" s="149" t="s">
        <v>114</v>
      </c>
      <c r="E2" s="150"/>
      <c r="F2" s="151" t="s">
        <v>115</v>
      </c>
      <c r="G2" s="152" t="s">
        <v>12</v>
      </c>
      <c r="H2" s="153" t="s">
        <v>12</v>
      </c>
      <c r="I2" s="154" t="s">
        <v>12</v>
      </c>
    </row>
    <row r="3" customFormat="false" ht="38.25" hidden="false" customHeight="true" outlineLevel="0" collapsed="false">
      <c r="A3" s="155"/>
      <c r="B3" s="156" t="s">
        <v>107</v>
      </c>
      <c r="C3" s="15" t="s">
        <v>116</v>
      </c>
      <c r="D3" s="157" t="n">
        <v>619532305.01</v>
      </c>
      <c r="E3" s="158" t="s">
        <v>117</v>
      </c>
      <c r="F3" s="159" t="n">
        <v>241389778.66</v>
      </c>
      <c r="G3" s="160" t="n">
        <v>38.96</v>
      </c>
      <c r="H3" s="159" t="n">
        <v>0</v>
      </c>
      <c r="I3" s="161" t="n">
        <v>241389778.66</v>
      </c>
    </row>
    <row r="4" customFormat="false" ht="34.5" hidden="false" customHeight="true" outlineLevel="0" collapsed="false">
      <c r="A4" s="162"/>
      <c r="B4" s="163"/>
      <c r="C4" s="164" t="s">
        <v>118</v>
      </c>
      <c r="D4" s="165" t="n">
        <v>51305171.62</v>
      </c>
      <c r="E4" s="166" t="n">
        <v>0</v>
      </c>
      <c r="F4" s="167" t="n">
        <v>6088479</v>
      </c>
      <c r="G4" s="168" t="n">
        <f aca="false">F4/D4*100</f>
        <v>11.8671837706641</v>
      </c>
      <c r="H4" s="167" t="n">
        <v>0</v>
      </c>
      <c r="I4" s="169" t="n">
        <f aca="false">F4</f>
        <v>6088479</v>
      </c>
    </row>
    <row r="5" customFormat="false" ht="15" hidden="false" customHeight="false" outlineLevel="0" collapsed="false">
      <c r="D5" s="1" t="n">
        <f aca="false">D6+D37+D44+D76+D74</f>
        <v>522284244.4</v>
      </c>
      <c r="E5" s="170" t="n">
        <f aca="false">E6+E37+E44+E74+E76</f>
        <v>900000</v>
      </c>
      <c r="F5" s="1" t="n">
        <f aca="false">F6+F37+F44+F74+F76</f>
        <v>158234276.51</v>
      </c>
      <c r="G5" s="168" t="n">
        <f aca="false">F5/D5*100</f>
        <v>30.2965824082592</v>
      </c>
      <c r="I5" s="4" t="n">
        <f aca="false">F5</f>
        <v>158234276.51</v>
      </c>
    </row>
    <row r="6" customFormat="false" ht="15" hidden="false" customHeight="false" outlineLevel="0" collapsed="false">
      <c r="D6" s="1" t="n">
        <f aca="false">D7+D18+D26+D35</f>
        <v>324109101.4</v>
      </c>
      <c r="F6" s="1" t="n">
        <f aca="false">F7+F17+F18+F26+F35</f>
        <v>133319119.08</v>
      </c>
      <c r="G6" s="168" t="n">
        <f aca="false">F6/D6*100</f>
        <v>41.1340250872696</v>
      </c>
      <c r="I6" s="4" t="n">
        <f aca="false">F6</f>
        <v>133319119.08</v>
      </c>
    </row>
    <row r="7" customFormat="false" ht="15" hidden="false" customHeight="false" outlineLevel="0" collapsed="false">
      <c r="D7" s="1" t="n">
        <f aca="false">SUM(D8:D16)</f>
        <v>258009101.4</v>
      </c>
      <c r="F7" s="1" t="n">
        <f aca="false">SUM(F8:F16)</f>
        <v>93893206.24</v>
      </c>
      <c r="G7" s="168" t="n">
        <f aca="false">F7/D7*100</f>
        <v>36.3914318256682</v>
      </c>
      <c r="I7" s="4" t="n">
        <f aca="false">F7</f>
        <v>93893206.24</v>
      </c>
    </row>
    <row r="8" customFormat="false" ht="15" hidden="false" customHeight="false" outlineLevel="0" collapsed="false">
      <c r="A8" s="171"/>
      <c r="B8" s="171"/>
      <c r="C8" s="171"/>
      <c r="D8" s="172" t="n">
        <v>221359101.4</v>
      </c>
      <c r="E8" s="173" t="n">
        <v>0</v>
      </c>
      <c r="F8" s="174" t="n">
        <v>72230504.34</v>
      </c>
      <c r="G8" s="168" t="n">
        <f aca="false">F8/D8*100</f>
        <v>32.6304651054208</v>
      </c>
      <c r="H8" s="172"/>
      <c r="I8" s="175" t="n">
        <f aca="false">F8</f>
        <v>72230504.34</v>
      </c>
    </row>
    <row r="9" customFormat="false" ht="15" hidden="false" customHeight="false" outlineLevel="0" collapsed="false">
      <c r="A9" s="171"/>
      <c r="B9" s="171"/>
      <c r="C9" s="171"/>
      <c r="D9" s="172" t="n">
        <v>300000</v>
      </c>
      <c r="E9" s="173" t="n">
        <v>0</v>
      </c>
      <c r="F9" s="174" t="n">
        <v>20924.7</v>
      </c>
      <c r="G9" s="168" t="n">
        <f aca="false">F9/D9*100</f>
        <v>6.9749</v>
      </c>
      <c r="H9" s="172"/>
      <c r="I9" s="175" t="n">
        <f aca="false">F9</f>
        <v>20924.7</v>
      </c>
    </row>
    <row r="10" customFormat="false" ht="15" hidden="false" customHeight="false" outlineLevel="0" collapsed="false">
      <c r="A10" s="171"/>
      <c r="B10" s="171"/>
      <c r="C10" s="171"/>
      <c r="D10" s="172" t="n">
        <v>11000000</v>
      </c>
      <c r="E10" s="173" t="n">
        <v>0</v>
      </c>
      <c r="F10" s="174" t="n">
        <v>4077670.55</v>
      </c>
      <c r="G10" s="168" t="n">
        <f aca="false">F10/D10*100</f>
        <v>37.0697322727273</v>
      </c>
      <c r="H10" s="172"/>
      <c r="I10" s="175" t="n">
        <f aca="false">F10</f>
        <v>4077670.55</v>
      </c>
    </row>
    <row r="11" customFormat="false" ht="15" hidden="false" customHeight="false" outlineLevel="0" collapsed="false">
      <c r="A11" s="171"/>
      <c r="B11" s="171"/>
      <c r="C11" s="171"/>
      <c r="D11" s="172" t="n">
        <v>23000000</v>
      </c>
      <c r="E11" s="173" t="n">
        <v>0</v>
      </c>
      <c r="F11" s="174" t="n">
        <v>10765492.15</v>
      </c>
      <c r="G11" s="168" t="n">
        <f aca="false">F11/D11*100</f>
        <v>46.8064876086957</v>
      </c>
      <c r="H11" s="172"/>
      <c r="I11" s="175" t="n">
        <f aca="false">F11</f>
        <v>10765492.15</v>
      </c>
    </row>
    <row r="12" customFormat="false" ht="15" hidden="false" customHeight="false" outlineLevel="0" collapsed="false">
      <c r="A12" s="171"/>
      <c r="B12" s="171"/>
      <c r="C12" s="171"/>
      <c r="D12" s="172" t="n">
        <v>50000</v>
      </c>
      <c r="E12" s="173" t="n">
        <v>0</v>
      </c>
      <c r="F12" s="176" t="n">
        <v>0</v>
      </c>
      <c r="G12" s="168" t="n">
        <f aca="false">F12/D12*100</f>
        <v>0</v>
      </c>
      <c r="H12" s="172"/>
      <c r="I12" s="175" t="n">
        <f aca="false">F12</f>
        <v>0</v>
      </c>
    </row>
    <row r="13" customFormat="false" ht="15" hidden="false" customHeight="false" outlineLevel="0" collapsed="false">
      <c r="A13" s="171"/>
      <c r="B13" s="171"/>
      <c r="C13" s="171"/>
      <c r="D13" s="172"/>
      <c r="E13" s="173" t="n">
        <v>0</v>
      </c>
      <c r="F13" s="174" t="n">
        <v>123663.85</v>
      </c>
      <c r="G13" s="168" t="e">
        <f aca="false">F13/D13*100</f>
        <v>#DIV/0!</v>
      </c>
      <c r="H13" s="172"/>
      <c r="I13" s="175" t="n">
        <f aca="false">F13</f>
        <v>123663.85</v>
      </c>
    </row>
    <row r="14" customFormat="false" ht="15" hidden="false" customHeight="false" outlineLevel="0" collapsed="false">
      <c r="A14" s="171"/>
      <c r="B14" s="171"/>
      <c r="C14" s="171"/>
      <c r="D14" s="172"/>
      <c r="E14" s="173" t="n">
        <v>0</v>
      </c>
      <c r="F14" s="172" t="n">
        <v>2181.89</v>
      </c>
      <c r="G14" s="168" t="e">
        <f aca="false">F14/D14*100</f>
        <v>#DIV/0!</v>
      </c>
      <c r="H14" s="172"/>
      <c r="I14" s="175" t="n">
        <f aca="false">F14</f>
        <v>2181.89</v>
      </c>
    </row>
    <row r="15" customFormat="false" ht="15" hidden="false" customHeight="false" outlineLevel="0" collapsed="false">
      <c r="A15" s="171"/>
      <c r="B15" s="171"/>
      <c r="C15" s="171"/>
      <c r="D15" s="172" t="n">
        <v>2300000</v>
      </c>
      <c r="E15" s="173" t="n">
        <v>0</v>
      </c>
      <c r="F15" s="174" t="n">
        <v>719528.31</v>
      </c>
      <c r="G15" s="168" t="n">
        <f aca="false">F15/D15*100</f>
        <v>31.2838395652174</v>
      </c>
      <c r="H15" s="172"/>
      <c r="I15" s="175" t="n">
        <f aca="false">F15</f>
        <v>719528.31</v>
      </c>
    </row>
    <row r="16" customFormat="false" ht="15" hidden="false" customHeight="false" outlineLevel="0" collapsed="false">
      <c r="A16" s="171"/>
      <c r="B16" s="171"/>
      <c r="C16" s="171"/>
      <c r="D16" s="172"/>
      <c r="E16" s="173" t="n">
        <v>0</v>
      </c>
      <c r="F16" s="172" t="n">
        <v>5953240.45</v>
      </c>
      <c r="G16" s="168" t="e">
        <f aca="false">F16/D16*100</f>
        <v>#DIV/0!</v>
      </c>
      <c r="H16" s="172"/>
      <c r="I16" s="175" t="n">
        <f aca="false">F16</f>
        <v>5953240.45</v>
      </c>
    </row>
    <row r="17" customFormat="false" ht="15" hidden="false" customHeight="false" outlineLevel="0" collapsed="false">
      <c r="A17" s="171"/>
      <c r="B17" s="171"/>
      <c r="C17" s="171"/>
      <c r="D17" s="172" t="n">
        <v>0</v>
      </c>
      <c r="E17" s="173" t="n">
        <v>0</v>
      </c>
      <c r="F17" s="172" t="n">
        <v>7</v>
      </c>
      <c r="G17" s="168" t="n">
        <v>0</v>
      </c>
      <c r="H17" s="172"/>
      <c r="I17" s="175" t="n">
        <f aca="false">F17</f>
        <v>7</v>
      </c>
    </row>
    <row r="18" customFormat="false" ht="15" hidden="false" customHeight="false" outlineLevel="0" collapsed="false">
      <c r="A18" s="171"/>
      <c r="B18" s="171"/>
      <c r="C18" s="171"/>
      <c r="D18" s="172" t="n">
        <f aca="false">SUM(D19:D25)</f>
        <v>65100000</v>
      </c>
      <c r="E18" s="173" t="n">
        <v>0</v>
      </c>
      <c r="F18" s="172" t="n">
        <f aca="false">SUM(F19:F25)</f>
        <v>24660654.81</v>
      </c>
      <c r="G18" s="168" t="n">
        <f aca="false">F18/D18*100</f>
        <v>37.8811901843318</v>
      </c>
      <c r="H18" s="172"/>
      <c r="I18" s="175" t="n">
        <f aca="false">F18</f>
        <v>24660654.81</v>
      </c>
    </row>
    <row r="19" customFormat="false" ht="15" hidden="false" customHeight="false" outlineLevel="0" collapsed="false">
      <c r="A19" s="171"/>
      <c r="B19" s="171"/>
      <c r="C19" s="171"/>
      <c r="D19" s="172" t="n">
        <v>36500000</v>
      </c>
      <c r="E19" s="173" t="n">
        <v>0</v>
      </c>
      <c r="F19" s="174" t="n">
        <v>14107367.41</v>
      </c>
      <c r="G19" s="168" t="n">
        <f aca="false">F19/D19*100</f>
        <v>38.6503216712329</v>
      </c>
      <c r="H19" s="172"/>
      <c r="I19" s="175" t="n">
        <f aca="false">F19</f>
        <v>14107367.41</v>
      </c>
    </row>
    <row r="20" customFormat="false" ht="15" hidden="false" customHeight="false" outlineLevel="0" collapsed="false">
      <c r="A20" s="171"/>
      <c r="B20" s="171"/>
      <c r="C20" s="171"/>
      <c r="D20" s="172" t="n">
        <v>21500000</v>
      </c>
      <c r="E20" s="173" t="n">
        <v>0</v>
      </c>
      <c r="F20" s="174" t="n">
        <v>7771784.65</v>
      </c>
      <c r="G20" s="168" t="n">
        <f aca="false">F20/D20*100</f>
        <v>36.1478355813954</v>
      </c>
      <c r="H20" s="172"/>
      <c r="I20" s="175" t="n">
        <f aca="false">F20</f>
        <v>7771784.65</v>
      </c>
    </row>
    <row r="21" customFormat="false" ht="15" hidden="false" customHeight="false" outlineLevel="0" collapsed="false">
      <c r="A21" s="171"/>
      <c r="B21" s="171"/>
      <c r="C21" s="171"/>
      <c r="D21" s="172" t="n">
        <v>3000000</v>
      </c>
      <c r="E21" s="173" t="n">
        <v>0</v>
      </c>
      <c r="F21" s="172" t="n">
        <v>819269.08</v>
      </c>
      <c r="G21" s="168" t="n">
        <f aca="false">F21/D21*100</f>
        <v>27.3089693333333</v>
      </c>
      <c r="H21" s="172"/>
      <c r="I21" s="175" t="n">
        <f aca="false">F21</f>
        <v>819269.08</v>
      </c>
    </row>
    <row r="22" customFormat="false" ht="15" hidden="false" customHeight="false" outlineLevel="0" collapsed="false">
      <c r="A22" s="171"/>
      <c r="B22" s="171"/>
      <c r="C22" s="171"/>
      <c r="D22" s="172"/>
      <c r="E22" s="173" t="n">
        <v>0</v>
      </c>
      <c r="F22" s="172" t="n">
        <v>1064793.69</v>
      </c>
      <c r="G22" s="168" t="e">
        <f aca="false">F22/D22*100</f>
        <v>#DIV/0!</v>
      </c>
      <c r="H22" s="172"/>
      <c r="I22" s="175" t="n">
        <f aca="false">F22</f>
        <v>1064793.69</v>
      </c>
    </row>
    <row r="23" customFormat="false" ht="15" hidden="false" customHeight="false" outlineLevel="0" collapsed="false">
      <c r="A23" s="171"/>
      <c r="B23" s="171"/>
      <c r="C23" s="171"/>
      <c r="D23" s="172"/>
      <c r="E23" s="173" t="n">
        <v>0</v>
      </c>
      <c r="F23" s="172" t="n">
        <v>0</v>
      </c>
      <c r="G23" s="168" t="e">
        <f aca="false">F23/D23*100</f>
        <v>#DIV/0!</v>
      </c>
      <c r="H23" s="172"/>
      <c r="I23" s="175" t="n">
        <f aca="false">F23</f>
        <v>0</v>
      </c>
    </row>
    <row r="24" customFormat="false" ht="15" hidden="false" customHeight="false" outlineLevel="0" collapsed="false">
      <c r="A24" s="171"/>
      <c r="B24" s="171"/>
      <c r="C24" s="171"/>
      <c r="D24" s="172" t="n">
        <v>4000000</v>
      </c>
      <c r="E24" s="173" t="n">
        <v>0</v>
      </c>
      <c r="F24" s="172" t="n">
        <v>897089.98</v>
      </c>
      <c r="G24" s="168" t="n">
        <f aca="false">F24/D24*100</f>
        <v>22.4272495</v>
      </c>
      <c r="H24" s="172"/>
      <c r="I24" s="175" t="n">
        <f aca="false">F24</f>
        <v>897089.98</v>
      </c>
    </row>
    <row r="25" customFormat="false" ht="15" hidden="false" customHeight="false" outlineLevel="0" collapsed="false">
      <c r="A25" s="171"/>
      <c r="B25" s="171"/>
      <c r="C25" s="171"/>
      <c r="D25" s="172" t="n">
        <v>100000</v>
      </c>
      <c r="E25" s="173" t="n">
        <v>0</v>
      </c>
      <c r="F25" s="172" t="n">
        <v>350</v>
      </c>
      <c r="G25" s="168" t="n">
        <f aca="false">F25/D25*100</f>
        <v>0.35</v>
      </c>
      <c r="H25" s="172"/>
      <c r="I25" s="175" t="n">
        <f aca="false">F25</f>
        <v>350</v>
      </c>
    </row>
    <row r="26" customFormat="false" ht="15" hidden="false" customHeight="false" outlineLevel="0" collapsed="false">
      <c r="A26" s="171"/>
      <c r="B26" s="171"/>
      <c r="C26" s="171"/>
      <c r="D26" s="172" t="n">
        <f aca="false">SUM(D27:D34)</f>
        <v>1000000</v>
      </c>
      <c r="E26" s="173"/>
      <c r="F26" s="172" t="n">
        <f aca="false">SUM(F27:F34)</f>
        <v>6838664.58</v>
      </c>
      <c r="G26" s="168" t="n">
        <f aca="false">F26/D26*100</f>
        <v>683.866458</v>
      </c>
      <c r="H26" s="172"/>
      <c r="I26" s="175" t="n">
        <f aca="false">F26</f>
        <v>6838664.58</v>
      </c>
    </row>
    <row r="27" customFormat="false" ht="15" hidden="false" customHeight="false" outlineLevel="0" collapsed="false">
      <c r="A27" s="171"/>
      <c r="B27" s="171"/>
      <c r="C27" s="171"/>
      <c r="D27" s="172"/>
      <c r="E27" s="173" t="n">
        <v>0</v>
      </c>
      <c r="F27" s="172" t="n">
        <v>6224994</v>
      </c>
      <c r="G27" s="168" t="e">
        <f aca="false">F27/D27*100</f>
        <v>#DIV/0!</v>
      </c>
      <c r="H27" s="172"/>
      <c r="I27" s="175" t="n">
        <f aca="false">F27</f>
        <v>6224994</v>
      </c>
    </row>
    <row r="28" customFormat="false" ht="15" hidden="false" customHeight="false" outlineLevel="0" collapsed="false">
      <c r="A28" s="171"/>
      <c r="B28" s="171"/>
      <c r="C28" s="171"/>
      <c r="D28" s="172"/>
      <c r="E28" s="173" t="n">
        <v>0</v>
      </c>
      <c r="F28" s="172"/>
      <c r="G28" s="168" t="e">
        <f aca="false">F28/D28*100</f>
        <v>#DIV/0!</v>
      </c>
      <c r="H28" s="172"/>
      <c r="I28" s="175" t="n">
        <f aca="false">F28</f>
        <v>0</v>
      </c>
    </row>
    <row r="29" customFormat="false" ht="15" hidden="false" customHeight="false" outlineLevel="0" collapsed="false">
      <c r="A29" s="171"/>
      <c r="B29" s="171"/>
      <c r="C29" s="171"/>
      <c r="D29" s="172"/>
      <c r="E29" s="173" t="n">
        <v>0</v>
      </c>
      <c r="F29" s="174" t="n">
        <v>121426.52</v>
      </c>
      <c r="G29" s="168" t="n">
        <v>0</v>
      </c>
      <c r="H29" s="172"/>
      <c r="I29" s="175" t="n">
        <f aca="false">F29</f>
        <v>121426.52</v>
      </c>
    </row>
    <row r="30" customFormat="false" ht="15" hidden="false" customHeight="false" outlineLevel="0" collapsed="false">
      <c r="A30" s="171"/>
      <c r="B30" s="171"/>
      <c r="C30" s="171"/>
      <c r="D30" s="172"/>
      <c r="E30" s="173" t="n">
        <v>0</v>
      </c>
      <c r="F30" s="172" t="n">
        <v>10350</v>
      </c>
      <c r="G30" s="168" t="e">
        <f aca="false">F30/D30*100</f>
        <v>#DIV/0!</v>
      </c>
      <c r="H30" s="172"/>
      <c r="I30" s="175" t="n">
        <f aca="false">F30</f>
        <v>10350</v>
      </c>
    </row>
    <row r="31" customFormat="false" ht="15" hidden="false" customHeight="false" outlineLevel="0" collapsed="false">
      <c r="A31" s="171"/>
      <c r="B31" s="171" t="n">
        <v>714553</v>
      </c>
      <c r="C31" s="171" t="s">
        <v>119</v>
      </c>
      <c r="D31" s="172" t="n">
        <v>0</v>
      </c>
      <c r="E31" s="173" t="n">
        <v>0</v>
      </c>
      <c r="F31" s="172" t="n">
        <v>27500</v>
      </c>
      <c r="G31" s="168" t="n">
        <v>0</v>
      </c>
      <c r="H31" s="172"/>
      <c r="I31" s="175" t="n">
        <f aca="false">F31</f>
        <v>27500</v>
      </c>
    </row>
    <row r="32" customFormat="false" ht="15" hidden="false" customHeight="false" outlineLevel="0" collapsed="false">
      <c r="A32" s="171"/>
      <c r="B32" s="171"/>
      <c r="C32" s="171"/>
      <c r="D32" s="172" t="n">
        <v>1000000</v>
      </c>
      <c r="E32" s="173" t="n">
        <v>0</v>
      </c>
      <c r="F32" s="172" t="n">
        <v>119922.14</v>
      </c>
      <c r="G32" s="168" t="n">
        <f aca="false">F32/D32*100</f>
        <v>11.992214</v>
      </c>
      <c r="H32" s="172"/>
      <c r="I32" s="175" t="n">
        <f aca="false">F32</f>
        <v>119922.14</v>
      </c>
    </row>
    <row r="33" customFormat="false" ht="15" hidden="false" customHeight="false" outlineLevel="0" collapsed="false">
      <c r="A33" s="171"/>
      <c r="B33" s="171"/>
      <c r="C33" s="171"/>
      <c r="D33" s="172"/>
      <c r="E33" s="173" t="n">
        <v>0</v>
      </c>
      <c r="F33" s="172" t="n">
        <v>278654.39</v>
      </c>
      <c r="G33" s="168" t="e">
        <f aca="false">F33/D33*100</f>
        <v>#DIV/0!</v>
      </c>
      <c r="H33" s="176" t="n">
        <v>0</v>
      </c>
      <c r="I33" s="175" t="n">
        <f aca="false">F33</f>
        <v>278654.39</v>
      </c>
    </row>
    <row r="34" customFormat="false" ht="15" hidden="false" customHeight="false" outlineLevel="0" collapsed="false">
      <c r="A34" s="171"/>
      <c r="B34" s="171"/>
      <c r="C34" s="171"/>
      <c r="D34" s="172"/>
      <c r="E34" s="173" t="n">
        <v>0</v>
      </c>
      <c r="F34" s="172" t="n">
        <v>55817.53</v>
      </c>
      <c r="G34" s="168" t="e">
        <f aca="false">F34/D34*100</f>
        <v>#DIV/0!</v>
      </c>
      <c r="H34" s="176" t="n">
        <v>0</v>
      </c>
      <c r="I34" s="175" t="n">
        <f aca="false">F34</f>
        <v>55817.53</v>
      </c>
    </row>
    <row r="35" customFormat="false" ht="15" hidden="false" customHeight="false" outlineLevel="0" collapsed="false">
      <c r="A35" s="171"/>
      <c r="B35" s="171"/>
      <c r="C35" s="171"/>
      <c r="D35" s="172"/>
      <c r="E35" s="173" t="n">
        <v>0</v>
      </c>
      <c r="F35" s="172" t="n">
        <f aca="false">F36</f>
        <v>7926586.45</v>
      </c>
      <c r="G35" s="168" t="e">
        <f aca="false">F35/D35*100</f>
        <v>#DIV/0!</v>
      </c>
      <c r="H35" s="172"/>
      <c r="I35" s="175" t="n">
        <f aca="false">F35</f>
        <v>7926586.45</v>
      </c>
    </row>
    <row r="36" customFormat="false" ht="15" hidden="false" customHeight="false" outlineLevel="0" collapsed="false">
      <c r="A36" s="171"/>
      <c r="B36" s="171"/>
      <c r="C36" s="171"/>
      <c r="D36" s="172"/>
      <c r="E36" s="173" t="n">
        <v>0</v>
      </c>
      <c r="F36" s="172" t="n">
        <v>7926586.45</v>
      </c>
      <c r="G36" s="168" t="e">
        <f aca="false">F36/D36*100</f>
        <v>#DIV/0!</v>
      </c>
      <c r="H36" s="172"/>
      <c r="I36" s="175" t="n">
        <f aca="false">F36</f>
        <v>7926586.45</v>
      </c>
    </row>
    <row r="37" customFormat="false" ht="15" hidden="false" customHeight="false" outlineLevel="0" collapsed="false">
      <c r="A37" s="171"/>
      <c r="B37" s="171"/>
      <c r="C37" s="171"/>
      <c r="D37" s="172" t="n">
        <f aca="false">D38+D41</f>
        <v>106719815</v>
      </c>
      <c r="E37" s="177" t="n">
        <f aca="false">E38+E41</f>
        <v>0</v>
      </c>
      <c r="F37" s="172" t="n">
        <f aca="false">F38+F41</f>
        <v>4768843.06</v>
      </c>
      <c r="G37" s="168" t="n">
        <f aca="false">F37/D37*100</f>
        <v>4.46856383699691</v>
      </c>
      <c r="H37" s="172"/>
      <c r="I37" s="175" t="n">
        <f aca="false">F37</f>
        <v>4768843.06</v>
      </c>
    </row>
    <row r="38" customFormat="false" ht="15" hidden="false" customHeight="false" outlineLevel="0" collapsed="false">
      <c r="A38" s="171"/>
      <c r="B38" s="171"/>
      <c r="C38" s="171"/>
      <c r="D38" s="172" t="n">
        <f aca="false">D39+D40</f>
        <v>9230000</v>
      </c>
      <c r="E38" s="173" t="n">
        <f aca="false">SUM(E39:E40)</f>
        <v>0</v>
      </c>
      <c r="F38" s="172" t="n">
        <f aca="false">F39+F40</f>
        <v>1758820.5</v>
      </c>
      <c r="G38" s="168" t="n">
        <f aca="false">F38/D38*100</f>
        <v>19.0554767063922</v>
      </c>
      <c r="H38" s="172"/>
      <c r="I38" s="175" t="n">
        <f aca="false">F38</f>
        <v>1758820.5</v>
      </c>
    </row>
    <row r="39" customFormat="false" ht="15" hidden="false" customHeight="false" outlineLevel="0" collapsed="false">
      <c r="A39" s="171"/>
      <c r="B39" s="171"/>
      <c r="C39" s="171"/>
      <c r="D39" s="172" t="n">
        <v>0</v>
      </c>
      <c r="E39" s="173" t="n">
        <v>0</v>
      </c>
      <c r="F39" s="174" t="n">
        <v>1758820.5</v>
      </c>
      <c r="G39" s="168" t="n">
        <v>0</v>
      </c>
      <c r="H39" s="172"/>
      <c r="I39" s="175" t="n">
        <f aca="false">F39</f>
        <v>1758820.5</v>
      </c>
    </row>
    <row r="40" customFormat="false" ht="15" hidden="false" customHeight="false" outlineLevel="0" collapsed="false">
      <c r="A40" s="171"/>
      <c r="B40" s="171"/>
      <c r="C40" s="171"/>
      <c r="D40" s="172" t="n">
        <v>9230000</v>
      </c>
      <c r="E40" s="173" t="n">
        <v>0</v>
      </c>
      <c r="F40" s="174" t="n">
        <v>0</v>
      </c>
      <c r="G40" s="168" t="n">
        <f aca="false">F40/D40*100</f>
        <v>0</v>
      </c>
      <c r="H40" s="172"/>
      <c r="I40" s="175" t="n">
        <f aca="false">F40</f>
        <v>0</v>
      </c>
    </row>
    <row r="41" customFormat="false" ht="15" hidden="false" customHeight="false" outlineLevel="0" collapsed="false">
      <c r="A41" s="171"/>
      <c r="B41" s="171"/>
      <c r="C41" s="171"/>
      <c r="D41" s="172" t="n">
        <f aca="false">D42+D43</f>
        <v>97489815</v>
      </c>
      <c r="E41" s="177" t="n">
        <f aca="false">E43</f>
        <v>0</v>
      </c>
      <c r="F41" s="172" t="n">
        <f aca="false">F42+F43</f>
        <v>3010022.56</v>
      </c>
      <c r="G41" s="168" t="n">
        <f aca="false">F41/D41*100</f>
        <v>3.08752515326858</v>
      </c>
      <c r="H41" s="172"/>
      <c r="I41" s="175" t="n">
        <f aca="false">F41</f>
        <v>3010022.56</v>
      </c>
    </row>
    <row r="42" customFormat="false" ht="15" hidden="false" customHeight="false" outlineLevel="0" collapsed="false">
      <c r="A42" s="171"/>
      <c r="B42" s="171"/>
      <c r="C42" s="171"/>
      <c r="D42" s="172" t="n">
        <v>91032672</v>
      </c>
      <c r="E42" s="173" t="n">
        <v>0</v>
      </c>
      <c r="F42" s="172"/>
      <c r="G42" s="168" t="n">
        <f aca="false">F42/D42*100</f>
        <v>0</v>
      </c>
      <c r="H42" s="172"/>
      <c r="I42" s="175" t="n">
        <f aca="false">F42</f>
        <v>0</v>
      </c>
    </row>
    <row r="43" customFormat="false" ht="15" hidden="false" customHeight="false" outlineLevel="0" collapsed="false">
      <c r="A43" s="171"/>
      <c r="B43" s="171"/>
      <c r="C43" s="171"/>
      <c r="D43" s="172" t="n">
        <v>6457143</v>
      </c>
      <c r="E43" s="173" t="n">
        <v>0</v>
      </c>
      <c r="F43" s="172" t="n">
        <v>3010022.56</v>
      </c>
      <c r="G43" s="168" t="n">
        <f aca="false">F43/D43*100</f>
        <v>46.6153925970046</v>
      </c>
      <c r="H43" s="172"/>
      <c r="I43" s="175" t="n">
        <f aca="false">F43</f>
        <v>3010022.56</v>
      </c>
    </row>
    <row r="44" customFormat="false" ht="15" hidden="false" customHeight="false" outlineLevel="0" collapsed="false">
      <c r="A44" s="171"/>
      <c r="B44" s="171"/>
      <c r="C44" s="171"/>
      <c r="D44" s="172" t="n">
        <f aca="false">D45+D53+D64+D68+D71</f>
        <v>91355328</v>
      </c>
      <c r="E44" s="177" t="n">
        <f aca="false">E53+E64+E68+E71</f>
        <v>900000</v>
      </c>
      <c r="F44" s="172" t="n">
        <f aca="false">F45+F53+F64+F68+F71</f>
        <v>20146314.37</v>
      </c>
      <c r="G44" s="168" t="n">
        <f aca="false">F44/D44*100</f>
        <v>22.0526977583617</v>
      </c>
      <c r="H44" s="172"/>
      <c r="I44" s="175" t="n">
        <f aca="false">F44</f>
        <v>20146314.37</v>
      </c>
    </row>
    <row r="45" customFormat="false" ht="15" hidden="false" customHeight="false" outlineLevel="0" collapsed="false">
      <c r="A45" s="171"/>
      <c r="B45" s="171"/>
      <c r="C45" s="171"/>
      <c r="D45" s="172" t="n">
        <f aca="false">SUM(D46:D52)</f>
        <v>7600000</v>
      </c>
      <c r="E45" s="173"/>
      <c r="F45" s="172" t="n">
        <f aca="false">F46+F47+F48+F49+F50+F51+F52</f>
        <v>970834.86</v>
      </c>
      <c r="G45" s="168" t="n">
        <f aca="false">F45/D45*100</f>
        <v>12.7741428947368</v>
      </c>
      <c r="H45" s="172"/>
      <c r="I45" s="175" t="n">
        <f aca="false">F45</f>
        <v>970834.86</v>
      </c>
    </row>
    <row r="46" customFormat="false" ht="15" hidden="false" customHeight="false" outlineLevel="0" collapsed="false">
      <c r="A46" s="171"/>
      <c r="B46" s="171"/>
      <c r="C46" s="171"/>
      <c r="D46" s="172"/>
      <c r="E46" s="173" t="n">
        <v>0</v>
      </c>
      <c r="F46" s="172" t="n">
        <v>268071.88</v>
      </c>
      <c r="G46" s="168" t="e">
        <f aca="false">F46/D46*100</f>
        <v>#DIV/0!</v>
      </c>
      <c r="H46" s="172"/>
      <c r="I46" s="175" t="n">
        <f aca="false">F46</f>
        <v>268071.88</v>
      </c>
    </row>
    <row r="47" customFormat="false" ht="15" hidden="false" customHeight="false" outlineLevel="0" collapsed="false">
      <c r="A47" s="171"/>
      <c r="B47" s="171"/>
      <c r="C47" s="171"/>
      <c r="D47" s="172" t="n">
        <v>700000</v>
      </c>
      <c r="E47" s="173" t="n">
        <v>0</v>
      </c>
      <c r="F47" s="172" t="n">
        <v>3897.9</v>
      </c>
      <c r="G47" s="168" t="n">
        <f aca="false">F47/D47*100</f>
        <v>0.556842857142857</v>
      </c>
      <c r="H47" s="172"/>
      <c r="I47" s="175" t="n">
        <f aca="false">F47</f>
        <v>3897.9</v>
      </c>
    </row>
    <row r="48" customFormat="false" ht="15" hidden="false" customHeight="false" outlineLevel="0" collapsed="false">
      <c r="A48" s="171"/>
      <c r="B48" s="171"/>
      <c r="C48" s="171"/>
      <c r="D48" s="172" t="n">
        <v>50000</v>
      </c>
      <c r="E48" s="173" t="n">
        <v>0</v>
      </c>
      <c r="F48" s="172" t="n">
        <v>9330</v>
      </c>
      <c r="G48" s="168" t="n">
        <f aca="false">F48/D48*100</f>
        <v>18.66</v>
      </c>
      <c r="H48" s="172"/>
      <c r="I48" s="175" t="n">
        <f aca="false">F48</f>
        <v>9330</v>
      </c>
    </row>
    <row r="49" customFormat="false" ht="15" hidden="false" customHeight="false" outlineLevel="0" collapsed="false">
      <c r="A49" s="171"/>
      <c r="B49" s="171"/>
      <c r="C49" s="171"/>
      <c r="D49" s="172" t="n">
        <v>2500000</v>
      </c>
      <c r="E49" s="173" t="n">
        <v>0</v>
      </c>
      <c r="F49" s="172" t="n">
        <v>406358.65</v>
      </c>
      <c r="G49" s="168" t="n">
        <f aca="false">F49/D49*100</f>
        <v>16.254346</v>
      </c>
      <c r="H49" s="172"/>
      <c r="I49" s="175" t="n">
        <f aca="false">F49</f>
        <v>406358.65</v>
      </c>
    </row>
    <row r="50" customFormat="false" ht="15" hidden="false" customHeight="false" outlineLevel="0" collapsed="false">
      <c r="A50" s="171"/>
      <c r="B50" s="171"/>
      <c r="C50" s="171"/>
      <c r="D50" s="172" t="n">
        <v>50000</v>
      </c>
      <c r="E50" s="173" t="n">
        <v>0</v>
      </c>
      <c r="F50" s="172" t="n">
        <v>0</v>
      </c>
      <c r="G50" s="168" t="n">
        <f aca="false">F50/D50*100</f>
        <v>0</v>
      </c>
      <c r="H50" s="172" t="n">
        <v>0</v>
      </c>
      <c r="I50" s="175" t="n">
        <f aca="false">F50</f>
        <v>0</v>
      </c>
    </row>
    <row r="51" customFormat="false" ht="15" hidden="false" customHeight="false" outlineLevel="0" collapsed="false">
      <c r="A51" s="171"/>
      <c r="B51" s="171"/>
      <c r="C51" s="171"/>
      <c r="D51" s="178" t="n">
        <v>4000000</v>
      </c>
      <c r="E51" s="173" t="n">
        <v>0</v>
      </c>
      <c r="F51" s="172" t="n">
        <v>91615.08</v>
      </c>
      <c r="G51" s="168" t="n">
        <f aca="false">F51/D51*100</f>
        <v>2.290377</v>
      </c>
      <c r="H51" s="172"/>
      <c r="I51" s="175" t="n">
        <f aca="false">F51</f>
        <v>91615.08</v>
      </c>
    </row>
    <row r="52" customFormat="false" ht="15" hidden="false" customHeight="false" outlineLevel="0" collapsed="false">
      <c r="A52" s="171"/>
      <c r="B52" s="171"/>
      <c r="C52" s="171"/>
      <c r="D52" s="172" t="n">
        <v>300000</v>
      </c>
      <c r="E52" s="173" t="n">
        <v>0</v>
      </c>
      <c r="F52" s="172" t="n">
        <v>191561.35</v>
      </c>
      <c r="G52" s="168" t="n">
        <f aca="false">F52/D52*100</f>
        <v>63.8537833333333</v>
      </c>
      <c r="H52" s="172"/>
      <c r="I52" s="175" t="n">
        <f aca="false">F52</f>
        <v>191561.35</v>
      </c>
    </row>
    <row r="53" customFormat="false" ht="15" hidden="false" customHeight="false" outlineLevel="0" collapsed="false">
      <c r="A53" s="171"/>
      <c r="B53" s="171"/>
      <c r="C53" s="171"/>
      <c r="D53" s="172" t="n">
        <f aca="false">D54+D55+D56+D57+D58+D59+D60+D61+D62+D63</f>
        <v>39870000</v>
      </c>
      <c r="E53" s="177" t="n">
        <f aca="false">E62</f>
        <v>900000</v>
      </c>
      <c r="F53" s="172" t="n">
        <f aca="false">F54+F55+F56+F57+F58+F59+F60+F61+F63</f>
        <v>10667764.17</v>
      </c>
      <c r="G53" s="168" t="n">
        <f aca="false">F53/D53*100</f>
        <v>26.7563686230248</v>
      </c>
      <c r="H53" s="172"/>
      <c r="I53" s="175" t="n">
        <f aca="false">F53</f>
        <v>10667764.17</v>
      </c>
    </row>
    <row r="54" customFormat="false" ht="15" hidden="false" customHeight="false" outlineLevel="0" collapsed="false">
      <c r="A54" s="171"/>
      <c r="B54" s="171"/>
      <c r="C54" s="171"/>
      <c r="D54" s="172" t="n">
        <v>350000</v>
      </c>
      <c r="E54" s="173" t="n">
        <v>0</v>
      </c>
      <c r="F54" s="174" t="n">
        <v>0</v>
      </c>
      <c r="G54" s="168" t="n">
        <f aca="false">F54/D54*100</f>
        <v>0</v>
      </c>
      <c r="H54" s="172"/>
      <c r="I54" s="175" t="n">
        <f aca="false">F54</f>
        <v>0</v>
      </c>
    </row>
    <row r="55" customFormat="false" ht="15" hidden="false" customHeight="false" outlineLevel="0" collapsed="false">
      <c r="A55" s="171"/>
      <c r="B55" s="171"/>
      <c r="C55" s="171"/>
      <c r="D55" s="172" t="n">
        <v>3800000</v>
      </c>
      <c r="E55" s="173" t="n">
        <v>0</v>
      </c>
      <c r="F55" s="172" t="n">
        <v>1465758.92</v>
      </c>
      <c r="G55" s="168" t="n">
        <f aca="false">F55/D55*100</f>
        <v>38.5726031578947</v>
      </c>
      <c r="H55" s="172"/>
      <c r="I55" s="175" t="n">
        <f aca="false">F55</f>
        <v>1465758.92</v>
      </c>
    </row>
    <row r="56" customFormat="false" ht="15" hidden="false" customHeight="false" outlineLevel="0" collapsed="false">
      <c r="A56" s="171"/>
      <c r="B56" s="171"/>
      <c r="C56" s="171"/>
      <c r="D56" s="172" t="n">
        <v>1200000</v>
      </c>
      <c r="E56" s="173" t="n">
        <v>0</v>
      </c>
      <c r="F56" s="172" t="n">
        <v>473201</v>
      </c>
      <c r="G56" s="168" t="n">
        <f aca="false">F56/D56*100</f>
        <v>39.4334166666667</v>
      </c>
      <c r="H56" s="172"/>
      <c r="I56" s="175" t="n">
        <f aca="false">F56</f>
        <v>473201</v>
      </c>
    </row>
    <row r="57" customFormat="false" ht="15" hidden="false" customHeight="false" outlineLevel="0" collapsed="false">
      <c r="A57" s="171"/>
      <c r="B57" s="171"/>
      <c r="C57" s="171"/>
      <c r="D57" s="172" t="n">
        <v>400000</v>
      </c>
      <c r="E57" s="173" t="n">
        <v>0</v>
      </c>
      <c r="F57" s="174" t="n">
        <v>0</v>
      </c>
      <c r="G57" s="168" t="n">
        <f aca="false">F57/D57*100</f>
        <v>0</v>
      </c>
      <c r="H57" s="172"/>
      <c r="I57" s="175" t="n">
        <f aca="false">F57</f>
        <v>0</v>
      </c>
    </row>
    <row r="58" customFormat="false" ht="15" hidden="false" customHeight="false" outlineLevel="0" collapsed="false">
      <c r="A58" s="171"/>
      <c r="B58" s="171"/>
      <c r="C58" s="171"/>
      <c r="D58" s="172" t="n">
        <v>28000000</v>
      </c>
      <c r="E58" s="173" t="n">
        <v>0</v>
      </c>
      <c r="F58" s="172" t="n">
        <v>7902058.75</v>
      </c>
      <c r="G58" s="168" t="n">
        <f aca="false">F58/D58*100</f>
        <v>28.2216383928571</v>
      </c>
      <c r="H58" s="172"/>
      <c r="I58" s="175" t="n">
        <f aca="false">F58</f>
        <v>7902058.75</v>
      </c>
    </row>
    <row r="59" customFormat="false" ht="15" hidden="false" customHeight="false" outlineLevel="0" collapsed="false">
      <c r="A59" s="171"/>
      <c r="B59" s="171"/>
      <c r="C59" s="171"/>
      <c r="D59" s="172" t="n">
        <v>1000000</v>
      </c>
      <c r="E59" s="173" t="n">
        <v>0</v>
      </c>
      <c r="F59" s="172" t="n">
        <v>354615</v>
      </c>
      <c r="G59" s="168" t="n">
        <f aca="false">F59/D59*100</f>
        <v>35.4615</v>
      </c>
      <c r="H59" s="172"/>
      <c r="I59" s="175" t="n">
        <f aca="false">F59</f>
        <v>354615</v>
      </c>
    </row>
    <row r="60" customFormat="false" ht="15" hidden="false" customHeight="false" outlineLevel="0" collapsed="false">
      <c r="A60" s="171"/>
      <c r="B60" s="171"/>
      <c r="C60" s="171"/>
      <c r="D60" s="174" t="n">
        <v>20000</v>
      </c>
      <c r="E60" s="173" t="n">
        <v>0</v>
      </c>
      <c r="F60" s="172" t="n">
        <v>0</v>
      </c>
      <c r="G60" s="168" t="n">
        <f aca="false">F60/D60*100</f>
        <v>0</v>
      </c>
      <c r="H60" s="172"/>
      <c r="I60" s="175" t="n">
        <f aca="false">F60</f>
        <v>0</v>
      </c>
    </row>
    <row r="61" customFormat="false" ht="15" hidden="false" customHeight="false" outlineLevel="0" collapsed="false">
      <c r="A61" s="171"/>
      <c r="B61" s="171"/>
      <c r="C61" s="171"/>
      <c r="D61" s="172" t="n">
        <v>5000000</v>
      </c>
      <c r="E61" s="173" t="n">
        <v>0</v>
      </c>
      <c r="F61" s="172" t="n">
        <v>456000</v>
      </c>
      <c r="G61" s="168" t="n">
        <f aca="false">F61/D61*100</f>
        <v>9.12</v>
      </c>
      <c r="H61" s="172"/>
      <c r="I61" s="175" t="n">
        <f aca="false">F61</f>
        <v>456000</v>
      </c>
    </row>
    <row r="62" customFormat="false" ht="30" hidden="false" customHeight="false" outlineLevel="0" collapsed="false">
      <c r="A62" s="171"/>
      <c r="B62" s="171" t="n">
        <v>742314</v>
      </c>
      <c r="C62" s="113" t="s">
        <v>77</v>
      </c>
      <c r="D62" s="172" t="n">
        <v>0</v>
      </c>
      <c r="E62" s="173" t="n">
        <v>900000</v>
      </c>
      <c r="F62" s="172" t="n">
        <v>0</v>
      </c>
      <c r="G62" s="168" t="n">
        <v>0</v>
      </c>
      <c r="H62" s="172"/>
      <c r="I62" s="175" t="n">
        <f aca="false">F62</f>
        <v>0</v>
      </c>
    </row>
    <row r="63" customFormat="false" ht="15" hidden="false" customHeight="false" outlineLevel="0" collapsed="false">
      <c r="A63" s="171"/>
      <c r="B63" s="171"/>
      <c r="C63" s="171"/>
      <c r="D63" s="172" t="n">
        <v>100000</v>
      </c>
      <c r="E63" s="173" t="n">
        <v>0</v>
      </c>
      <c r="F63" s="172" t="n">
        <v>16130.5</v>
      </c>
      <c r="G63" s="168" t="n">
        <f aca="false">F63/D63*100</f>
        <v>16.1305</v>
      </c>
      <c r="H63" s="172"/>
      <c r="I63" s="175" t="n">
        <f aca="false">F63</f>
        <v>16130.5</v>
      </c>
    </row>
    <row r="64" customFormat="false" ht="15" hidden="false" customHeight="false" outlineLevel="0" collapsed="false">
      <c r="A64" s="171"/>
      <c r="B64" s="171"/>
      <c r="C64" s="171"/>
      <c r="D64" s="172" t="n">
        <f aca="false">SUM(D65:D67)</f>
        <v>6200000</v>
      </c>
      <c r="E64" s="173" t="n">
        <v>0</v>
      </c>
      <c r="F64" s="172" t="n">
        <f aca="false">F65+F66+F67</f>
        <v>3092817.43</v>
      </c>
      <c r="G64" s="168" t="n">
        <f aca="false">F64/D64*100</f>
        <v>49.8841520967742</v>
      </c>
      <c r="H64" s="172"/>
      <c r="I64" s="175" t="n">
        <f aca="false">F64</f>
        <v>3092817.43</v>
      </c>
    </row>
    <row r="65" customFormat="false" ht="15" hidden="false" customHeight="false" outlineLevel="0" collapsed="false">
      <c r="A65" s="171"/>
      <c r="B65" s="171"/>
      <c r="C65" s="171"/>
      <c r="D65" s="172" t="n">
        <v>6000000</v>
      </c>
      <c r="E65" s="173" t="n">
        <v>0</v>
      </c>
      <c r="F65" s="172" t="n">
        <v>3055065.5</v>
      </c>
      <c r="G65" s="168" t="n">
        <f aca="false">F65/D65*100</f>
        <v>50.9177583333333</v>
      </c>
      <c r="H65" s="172"/>
      <c r="I65" s="175" t="n">
        <f aca="false">F65</f>
        <v>3055065.5</v>
      </c>
    </row>
    <row r="66" customFormat="false" ht="15" hidden="false" customHeight="false" outlineLevel="0" collapsed="false">
      <c r="A66" s="171"/>
      <c r="B66" s="171"/>
      <c r="C66" s="171"/>
      <c r="D66" s="172" t="n">
        <v>100000</v>
      </c>
      <c r="E66" s="173" t="n">
        <v>0</v>
      </c>
      <c r="F66" s="172" t="n">
        <v>17500</v>
      </c>
      <c r="G66" s="168" t="n">
        <f aca="false">F66/D66*100</f>
        <v>17.5</v>
      </c>
      <c r="H66" s="172"/>
      <c r="I66" s="175" t="n">
        <f aca="false">F66</f>
        <v>17500</v>
      </c>
    </row>
    <row r="67" customFormat="false" ht="15" hidden="false" customHeight="false" outlineLevel="0" collapsed="false">
      <c r="A67" s="171"/>
      <c r="B67" s="171"/>
      <c r="C67" s="171"/>
      <c r="D67" s="172" t="n">
        <v>100000</v>
      </c>
      <c r="E67" s="173" t="n">
        <v>0</v>
      </c>
      <c r="F67" s="172" t="n">
        <v>20251.93</v>
      </c>
      <c r="G67" s="168" t="n">
        <f aca="false">F67/D67*100</f>
        <v>20.25193</v>
      </c>
      <c r="H67" s="172"/>
      <c r="I67" s="175" t="n">
        <f aca="false">F67</f>
        <v>20251.93</v>
      </c>
    </row>
    <row r="68" customFormat="false" ht="15" hidden="false" customHeight="false" outlineLevel="0" collapsed="false">
      <c r="A68" s="171"/>
      <c r="B68" s="171"/>
      <c r="C68" s="171"/>
      <c r="D68" s="172" t="n">
        <f aca="false">SUM(D69:D70)</f>
        <v>24400000</v>
      </c>
      <c r="E68" s="173" t="n">
        <f aca="false">E69+E70</f>
        <v>0</v>
      </c>
      <c r="F68" s="172" t="n">
        <f aca="false">F69+F70</f>
        <v>1546060.69</v>
      </c>
      <c r="G68" s="168" t="n">
        <f aca="false">F68/D68*100</f>
        <v>6.33631430327869</v>
      </c>
      <c r="H68" s="172" t="n">
        <v>0</v>
      </c>
      <c r="I68" s="175" t="n">
        <f aca="false">F68</f>
        <v>1546060.69</v>
      </c>
    </row>
    <row r="69" customFormat="false" ht="36.75" hidden="false" customHeight="true" outlineLevel="0" collapsed="false">
      <c r="A69" s="171"/>
      <c r="B69" s="171"/>
      <c r="C69" s="179" t="s">
        <v>87</v>
      </c>
      <c r="D69" s="172" t="n">
        <v>1000000</v>
      </c>
      <c r="E69" s="173" t="n">
        <v>0</v>
      </c>
      <c r="F69" s="172" t="n">
        <v>172234.69</v>
      </c>
      <c r="G69" s="168" t="n">
        <f aca="false">F69/D69*100</f>
        <v>17.223469</v>
      </c>
      <c r="H69" s="172" t="n">
        <v>0</v>
      </c>
      <c r="I69" s="175" t="n">
        <f aca="false">F69</f>
        <v>172234.69</v>
      </c>
    </row>
    <row r="70" customFormat="false" ht="15" hidden="false" customHeight="false" outlineLevel="0" collapsed="false">
      <c r="A70" s="171"/>
      <c r="B70" s="171"/>
      <c r="C70" s="171"/>
      <c r="D70" s="172" t="n">
        <v>23400000</v>
      </c>
      <c r="E70" s="173" t="n">
        <v>0</v>
      </c>
      <c r="F70" s="172" t="n">
        <v>1373826</v>
      </c>
      <c r="G70" s="168" t="n">
        <f aca="false">F70/D70*100</f>
        <v>5.87105128205128</v>
      </c>
      <c r="H70" s="172" t="n">
        <v>0</v>
      </c>
      <c r="I70" s="175" t="n">
        <f aca="false">F70</f>
        <v>1373826</v>
      </c>
    </row>
    <row r="71" customFormat="false" ht="15" hidden="false" customHeight="false" outlineLevel="0" collapsed="false">
      <c r="A71" s="171"/>
      <c r="B71" s="171"/>
      <c r="C71" s="171"/>
      <c r="D71" s="172" t="n">
        <f aca="false">D72+D73</f>
        <v>13285328</v>
      </c>
      <c r="E71" s="173" t="n">
        <v>0</v>
      </c>
      <c r="F71" s="172" t="n">
        <f aca="false">F72+F73</f>
        <v>3868837.22</v>
      </c>
      <c r="G71" s="168" t="n">
        <f aca="false">F71/D71*100</f>
        <v>29.1211268551292</v>
      </c>
      <c r="H71" s="172" t="n">
        <v>0</v>
      </c>
      <c r="I71" s="175" t="n">
        <f aca="false">F71</f>
        <v>3868837.22</v>
      </c>
    </row>
    <row r="72" customFormat="false" ht="15" hidden="false" customHeight="false" outlineLevel="0" collapsed="false">
      <c r="A72" s="171"/>
      <c r="B72" s="171"/>
      <c r="C72" s="171"/>
      <c r="D72" s="172" t="n">
        <v>7165328</v>
      </c>
      <c r="E72" s="173" t="n">
        <v>0</v>
      </c>
      <c r="F72" s="172" t="n">
        <v>3868837.22</v>
      </c>
      <c r="G72" s="168" t="n">
        <f aca="false">F72/D72*100</f>
        <v>53.9938607137036</v>
      </c>
      <c r="H72" s="172" t="n">
        <v>0</v>
      </c>
      <c r="I72" s="175" t="n">
        <f aca="false">F72</f>
        <v>3868837.22</v>
      </c>
    </row>
    <row r="73" customFormat="false" ht="15" hidden="false" customHeight="false" outlineLevel="0" collapsed="false">
      <c r="A73" s="171"/>
      <c r="B73" s="171"/>
      <c r="C73" s="171"/>
      <c r="D73" s="172" t="n">
        <v>6120000</v>
      </c>
      <c r="E73" s="173" t="n">
        <v>0</v>
      </c>
      <c r="F73" s="172" t="n">
        <v>0</v>
      </c>
      <c r="G73" s="168" t="n">
        <f aca="false">F73/D73*100</f>
        <v>0</v>
      </c>
      <c r="H73" s="172" t="n">
        <v>0</v>
      </c>
      <c r="I73" s="175" t="n">
        <f aca="false">F73</f>
        <v>0</v>
      </c>
    </row>
    <row r="74" customFormat="false" ht="15" hidden="false" customHeight="false" outlineLevel="0" collapsed="false">
      <c r="A74" s="171"/>
      <c r="B74" s="171"/>
      <c r="C74" s="171"/>
      <c r="D74" s="172" t="n">
        <f aca="false">D75</f>
        <v>100000</v>
      </c>
      <c r="E74" s="173" t="n">
        <v>0</v>
      </c>
      <c r="F74" s="172" t="n">
        <v>0</v>
      </c>
      <c r="G74" s="168" t="n">
        <f aca="false">F74/D74*100</f>
        <v>0</v>
      </c>
      <c r="H74" s="172" t="n">
        <v>0</v>
      </c>
      <c r="I74" s="175" t="n">
        <f aca="false">F74</f>
        <v>0</v>
      </c>
    </row>
    <row r="75" customFormat="false" ht="15" hidden="false" customHeight="false" outlineLevel="0" collapsed="false">
      <c r="A75" s="171"/>
      <c r="B75" s="171"/>
      <c r="C75" s="171"/>
      <c r="D75" s="172" t="n">
        <v>100000</v>
      </c>
      <c r="E75" s="173" t="n">
        <v>0</v>
      </c>
      <c r="F75" s="172" t="n">
        <v>0</v>
      </c>
      <c r="G75" s="168" t="n">
        <f aca="false">F75/D75*100</f>
        <v>0</v>
      </c>
      <c r="H75" s="172"/>
      <c r="I75" s="175" t="n">
        <f aca="false">F75</f>
        <v>0</v>
      </c>
    </row>
    <row r="76" customFormat="false" ht="15" hidden="false" customHeight="false" outlineLevel="0" collapsed="false">
      <c r="A76" s="171"/>
      <c r="B76" s="171"/>
      <c r="C76" s="171"/>
      <c r="D76" s="172" t="n">
        <v>0</v>
      </c>
      <c r="E76" s="173" t="n">
        <v>0</v>
      </c>
      <c r="F76" s="172" t="n">
        <v>0</v>
      </c>
      <c r="G76" s="168" t="n">
        <v>0</v>
      </c>
      <c r="H76" s="172"/>
      <c r="I76" s="175" t="n">
        <f aca="false">F76</f>
        <v>0</v>
      </c>
    </row>
    <row r="77" customFormat="false" ht="15" hidden="false" customHeight="false" outlineLevel="0" collapsed="false">
      <c r="A77" s="171"/>
      <c r="B77" s="171"/>
      <c r="C77" s="171"/>
      <c r="D77" s="172" t="n">
        <v>0</v>
      </c>
      <c r="E77" s="173" t="n">
        <v>0</v>
      </c>
      <c r="F77" s="172" t="n">
        <v>0</v>
      </c>
      <c r="G77" s="168" t="n">
        <v>0</v>
      </c>
      <c r="H77" s="172"/>
      <c r="I77" s="175" t="n">
        <f aca="false">F77</f>
        <v>0</v>
      </c>
    </row>
    <row r="78" customFormat="false" ht="15" hidden="false" customHeight="false" outlineLevel="0" collapsed="false">
      <c r="A78" s="171"/>
      <c r="B78" s="171"/>
      <c r="C78" s="171"/>
      <c r="D78" s="172" t="n">
        <f aca="false">D79+D82</f>
        <v>1000000</v>
      </c>
      <c r="E78" s="173" t="n">
        <v>0</v>
      </c>
      <c r="F78" s="172" t="n">
        <f aca="false">F79+F82</f>
        <v>1768181.44</v>
      </c>
      <c r="G78" s="168" t="n">
        <f aca="false">F78/D78*100</f>
        <v>176.818144</v>
      </c>
      <c r="H78" s="172"/>
      <c r="I78" s="175" t="n">
        <f aca="false">F78</f>
        <v>1768181.44</v>
      </c>
    </row>
    <row r="79" customFormat="false" ht="15" hidden="false" customHeight="false" outlineLevel="0" collapsed="false">
      <c r="A79" s="171"/>
      <c r="B79" s="171"/>
      <c r="C79" s="171"/>
      <c r="D79" s="180" t="n">
        <f aca="false">D80+D81</f>
        <v>1000000</v>
      </c>
      <c r="E79" s="173" t="n">
        <v>0</v>
      </c>
      <c r="F79" s="172" t="n">
        <f aca="false">F80+F81</f>
        <v>317008</v>
      </c>
      <c r="G79" s="168" t="n">
        <f aca="false">F79/D79*100</f>
        <v>31.7008</v>
      </c>
      <c r="H79" s="172"/>
      <c r="I79" s="175" t="n">
        <f aca="false">F79</f>
        <v>317008</v>
      </c>
    </row>
    <row r="80" customFormat="false" ht="15" hidden="false" customHeight="false" outlineLevel="0" collapsed="false">
      <c r="A80" s="171"/>
      <c r="B80" s="171"/>
      <c r="C80" s="171"/>
      <c r="D80" s="172" t="n">
        <v>950000</v>
      </c>
      <c r="E80" s="173" t="n">
        <v>0</v>
      </c>
      <c r="F80" s="172" t="n">
        <v>317008</v>
      </c>
      <c r="G80" s="168" t="n">
        <f aca="false">F80/D80*100</f>
        <v>33.3692631578947</v>
      </c>
      <c r="H80" s="172"/>
      <c r="I80" s="175" t="n">
        <f aca="false">F80</f>
        <v>317008</v>
      </c>
    </row>
    <row r="81" customFormat="false" ht="15" hidden="false" customHeight="false" outlineLevel="0" collapsed="false">
      <c r="A81" s="171"/>
      <c r="B81" s="171"/>
      <c r="C81" s="171"/>
      <c r="D81" s="172" t="n">
        <v>50000</v>
      </c>
      <c r="E81" s="173" t="n">
        <v>0</v>
      </c>
      <c r="F81" s="172" t="n">
        <v>0</v>
      </c>
      <c r="G81" s="168" t="n">
        <f aca="false">F81/D81*100</f>
        <v>0</v>
      </c>
      <c r="H81" s="172"/>
      <c r="I81" s="175" t="n">
        <f aca="false">F81</f>
        <v>0</v>
      </c>
    </row>
    <row r="82" customFormat="false" ht="15" hidden="false" customHeight="false" outlineLevel="0" collapsed="false">
      <c r="A82" s="171"/>
      <c r="B82" s="171"/>
      <c r="C82" s="171"/>
      <c r="D82" s="172" t="n">
        <v>0</v>
      </c>
      <c r="E82" s="173" t="n">
        <v>0</v>
      </c>
      <c r="F82" s="172" t="n">
        <f aca="false">F83</f>
        <v>1451173.44</v>
      </c>
      <c r="G82" s="168" t="n">
        <v>0</v>
      </c>
      <c r="H82" s="172"/>
      <c r="I82" s="175" t="n">
        <f aca="false">F82</f>
        <v>1451173.44</v>
      </c>
    </row>
    <row r="83" customFormat="false" ht="15" hidden="false" customHeight="false" outlineLevel="0" collapsed="false">
      <c r="A83" s="171"/>
      <c r="B83" s="171"/>
      <c r="C83" s="171"/>
      <c r="D83" s="176" t="n">
        <v>0</v>
      </c>
      <c r="E83" s="173" t="n">
        <v>0</v>
      </c>
      <c r="F83" s="172" t="n">
        <v>1451173.44</v>
      </c>
      <c r="G83" s="168" t="n">
        <v>0</v>
      </c>
      <c r="H83" s="172"/>
      <c r="I83" s="175" t="n">
        <f aca="false">F83</f>
        <v>1451173.44</v>
      </c>
    </row>
    <row r="84" customFormat="false" ht="15" hidden="false" customHeight="false" outlineLevel="0" collapsed="false">
      <c r="A84" s="171"/>
      <c r="B84" s="171"/>
      <c r="C84" s="171"/>
      <c r="D84" s="172" t="n">
        <f aca="false">D85</f>
        <v>5027726.98</v>
      </c>
      <c r="E84" s="173" t="n">
        <f aca="false">E85</f>
        <v>0</v>
      </c>
      <c r="F84" s="172" t="n">
        <f aca="false">F85</f>
        <v>5027726.98</v>
      </c>
      <c r="G84" s="168" t="n">
        <f aca="false">F84/D84*100</f>
        <v>100</v>
      </c>
      <c r="H84" s="172"/>
      <c r="I84" s="175" t="n">
        <f aca="false">F84</f>
        <v>5027726.98</v>
      </c>
    </row>
    <row r="85" customFormat="false" ht="15" hidden="false" customHeight="false" outlineLevel="0" collapsed="false">
      <c r="A85" s="171"/>
      <c r="B85" s="171"/>
      <c r="C85" s="171"/>
      <c r="D85" s="172" t="n">
        <f aca="false">D86</f>
        <v>5027726.98</v>
      </c>
      <c r="E85" s="173" t="n">
        <f aca="false">E86</f>
        <v>0</v>
      </c>
      <c r="F85" s="172" t="n">
        <f aca="false">F86</f>
        <v>5027726.98</v>
      </c>
      <c r="G85" s="168" t="n">
        <f aca="false">F85/D85*100</f>
        <v>100</v>
      </c>
      <c r="H85" s="172"/>
      <c r="I85" s="175" t="n">
        <f aca="false">F85</f>
        <v>5027726.98</v>
      </c>
    </row>
    <row r="86" customFormat="false" ht="15" hidden="false" customHeight="false" outlineLevel="0" collapsed="false">
      <c r="A86" s="171"/>
      <c r="B86" s="171"/>
      <c r="C86" s="171"/>
      <c r="D86" s="172" t="n">
        <v>5027726.98</v>
      </c>
      <c r="E86" s="173" t="n">
        <v>0</v>
      </c>
      <c r="F86" s="172" t="n">
        <v>5027726.98</v>
      </c>
      <c r="G86" s="168" t="n">
        <f aca="false">F86/D86*100</f>
        <v>100</v>
      </c>
      <c r="H86" s="172"/>
      <c r="I86" s="175" t="n">
        <f aca="false">F86</f>
        <v>5027726.98</v>
      </c>
    </row>
    <row r="87" customFormat="false" ht="42.75" hidden="false" customHeight="false" outlineLevel="0" collapsed="false">
      <c r="A87" s="127"/>
      <c r="B87" s="127" t="s">
        <v>107</v>
      </c>
      <c r="C87" s="128" t="s">
        <v>108</v>
      </c>
      <c r="D87" s="181" t="n">
        <f aca="false">D78+D5+D84</f>
        <v>528311971.38</v>
      </c>
      <c r="E87" s="131" t="n">
        <f aca="false">E53</f>
        <v>900000</v>
      </c>
      <c r="F87" s="131" t="n">
        <f aca="false">F5+F84+F78</f>
        <v>165030184.93</v>
      </c>
      <c r="G87" s="168" t="n">
        <f aca="false">F87/D87*100</f>
        <v>31.2372601550038</v>
      </c>
      <c r="H87" s="131" t="s">
        <v>109</v>
      </c>
      <c r="I87" s="182" t="n">
        <f aca="false">F87</f>
        <v>165030184.93</v>
      </c>
    </row>
    <row r="88" customFormat="false" ht="28.5" hidden="false" customHeight="false" outlineLevel="0" collapsed="false">
      <c r="A88" s="133"/>
      <c r="B88" s="134" t="s">
        <v>110</v>
      </c>
      <c r="C88" s="135" t="s">
        <v>111</v>
      </c>
      <c r="D88" s="183" t="n">
        <f aca="false">D87+D4</f>
        <v>579617143</v>
      </c>
      <c r="E88" s="184" t="n">
        <f aca="false">E87</f>
        <v>900000</v>
      </c>
      <c r="F88" s="184" t="n">
        <f aca="false">F87+F4</f>
        <v>171118663.93</v>
      </c>
      <c r="G88" s="168" t="n">
        <f aca="false">F88/D88*100</f>
        <v>29.522705806167</v>
      </c>
      <c r="H88" s="138" t="s">
        <v>109</v>
      </c>
      <c r="I88" s="139" t="n">
        <f aca="false">F88</f>
        <v>171118663.93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2020-07-16T11:37:17Z</dcterms:created>
  <dc:creator>zmilivoj</dc:creator>
  <dc:description/>
  <dc:language>sr-Latn-RS</dc:language>
  <cp:lastModifiedBy/>
  <cp:lastPrinted>2022-09-02T08:44:11Z</cp:lastPrinted>
  <dcterms:modified xsi:type="dcterms:W3CDTF">2023-08-10T10:01:01Z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